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5621"/>
</workbook>
</file>

<file path=xl/calcChain.xml><?xml version="1.0" encoding="utf-8"?>
<calcChain xmlns="http://schemas.openxmlformats.org/spreadsheetml/2006/main">
  <c r="H114" i="1" l="1"/>
  <c r="H115" i="1"/>
  <c r="H116" i="1"/>
  <c r="H117" i="1"/>
  <c r="H118" i="1"/>
  <c r="H119" i="1"/>
  <c r="H120" i="1"/>
  <c r="H121" i="1"/>
  <c r="H113" i="1"/>
  <c r="H112" i="1"/>
  <c r="H111" i="1"/>
  <c r="H99" i="1" l="1"/>
  <c r="H100" i="1"/>
  <c r="H101" i="1"/>
  <c r="H102" i="1"/>
  <c r="H103" i="1"/>
  <c r="H104" i="1"/>
  <c r="H105" i="1"/>
  <c r="H106" i="1"/>
  <c r="H107" i="1"/>
  <c r="H108" i="1"/>
  <c r="H109" i="1"/>
  <c r="H110" i="1"/>
  <c r="H98" i="1"/>
  <c r="H96" i="1"/>
  <c r="H95" i="1"/>
  <c r="H94" i="1"/>
  <c r="H93" i="1" l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L98" i="2"/>
  <c r="L97" i="2"/>
  <c r="M96" i="2"/>
  <c r="K96" i="2"/>
  <c r="L95" i="2"/>
  <c r="L96" i="2" s="1"/>
  <c r="M94" i="2"/>
  <c r="K94" i="2"/>
  <c r="L93" i="2"/>
  <c r="L94" i="2" s="1"/>
  <c r="M92" i="2"/>
  <c r="K92" i="2"/>
  <c r="L91" i="2"/>
  <c r="L92" i="2" s="1"/>
  <c r="M90" i="2"/>
  <c r="K90" i="2"/>
  <c r="L89" i="2"/>
  <c r="L90" i="2" s="1"/>
  <c r="M88" i="2"/>
  <c r="K88" i="2"/>
  <c r="L87" i="2"/>
  <c r="L88" i="2" s="1"/>
  <c r="M86" i="2"/>
  <c r="K86" i="2"/>
  <c r="L85" i="2"/>
  <c r="L86" i="2" s="1"/>
  <c r="L99" i="2" s="1"/>
  <c r="M82" i="2"/>
  <c r="L82" i="2"/>
  <c r="L83" i="2" s="1"/>
  <c r="K82" i="2"/>
  <c r="M80" i="2"/>
  <c r="L80" i="2"/>
  <c r="K80" i="2"/>
  <c r="L76" i="2"/>
  <c r="L73" i="2"/>
  <c r="L72" i="2"/>
  <c r="L74" i="2" s="1"/>
  <c r="M71" i="2"/>
  <c r="L71" i="2"/>
  <c r="K71" i="2"/>
  <c r="L69" i="2"/>
  <c r="K69" i="2"/>
  <c r="M66" i="2"/>
  <c r="M69" i="2" s="1"/>
  <c r="K66" i="2"/>
  <c r="L65" i="2"/>
  <c r="L66" i="2" s="1"/>
  <c r="M64" i="2"/>
  <c r="K64" i="2"/>
  <c r="L63" i="2"/>
  <c r="L62" i="2"/>
  <c r="L64" i="2" s="1"/>
  <c r="M61" i="2"/>
  <c r="K61" i="2"/>
  <c r="L60" i="2"/>
  <c r="L61" i="2" s="1"/>
  <c r="L59" i="2"/>
  <c r="M58" i="2"/>
  <c r="K58" i="2"/>
  <c r="L57" i="2"/>
  <c r="L58" i="2" s="1"/>
  <c r="L77" i="2" s="1"/>
  <c r="L53" i="2"/>
  <c r="L52" i="2"/>
  <c r="L51" i="2"/>
  <c r="L50" i="2"/>
  <c r="L49" i="2"/>
  <c r="L54" i="2" s="1"/>
  <c r="M48" i="2"/>
  <c r="L48" i="2"/>
  <c r="K48" i="2"/>
  <c r="M45" i="2"/>
  <c r="K45" i="2"/>
  <c r="L44" i="2"/>
  <c r="L43" i="2"/>
  <c r="L42" i="2"/>
  <c r="L45" i="2" s="1"/>
  <c r="M41" i="2"/>
  <c r="L41" i="2"/>
  <c r="K41" i="2"/>
  <c r="M38" i="2"/>
  <c r="K38" i="2"/>
  <c r="L37" i="2"/>
  <c r="L38" i="2" s="1"/>
  <c r="M31" i="2"/>
  <c r="L31" i="2"/>
  <c r="K31" i="2"/>
  <c r="M26" i="2"/>
  <c r="L26" i="2"/>
  <c r="K26" i="2"/>
  <c r="M20" i="2"/>
  <c r="K20" i="2"/>
  <c r="L19" i="2"/>
  <c r="L18" i="2"/>
  <c r="L20" i="2" s="1"/>
  <c r="L55" i="2" s="1"/>
  <c r="L15" i="2"/>
  <c r="K15" i="2"/>
  <c r="H33" i="1" l="1"/>
  <c r="H34" i="1"/>
  <c r="H35" i="1"/>
  <c r="H36" i="1"/>
  <c r="H32" i="1"/>
  <c r="H31" i="1"/>
  <c r="H30" i="1"/>
  <c r="H20" i="1" l="1"/>
  <c r="H21" i="1"/>
  <c r="H23" i="1"/>
  <c r="H25" i="1"/>
  <c r="H27" i="1"/>
  <c r="H29" i="1"/>
  <c r="H19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9" i="1"/>
  <c r="H8" i="1"/>
</calcChain>
</file>

<file path=xl/comments1.xml><?xml version="1.0" encoding="utf-8"?>
<comments xmlns="http://schemas.openxmlformats.org/spreadsheetml/2006/main">
  <authors>
    <author>Автор</author>
  </authors>
  <commentList>
    <comment ref="B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13.02.17 выставлено на тендер
217-224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18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</t>
        </r>
      </text>
    </comment>
    <comment ref="G19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</t>
        </r>
      </text>
    </comment>
    <comment ref="G3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</t>
        </r>
      </text>
    </comment>
    <comment ref="G33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</t>
        </r>
      </text>
    </comment>
    <comment ref="G34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</t>
        </r>
      </text>
    </comment>
    <comment ref="G35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</t>
        </r>
      </text>
    </comment>
    <comment ref="G4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
</t>
        </r>
      </text>
    </comment>
    <comment ref="G46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</t>
        </r>
      </text>
    </comment>
    <comment ref="G49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</t>
        </r>
      </text>
    </comment>
    <comment ref="G5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19.08.11</t>
        </r>
      </text>
    </comment>
    <comment ref="G57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21.07.11</t>
        </r>
      </text>
    </comment>
    <comment ref="G5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21.07.11</t>
        </r>
      </text>
    </comment>
    <comment ref="G6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21.07.11</t>
        </r>
      </text>
    </comment>
    <comment ref="G7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21.07.11</t>
        </r>
      </text>
    </comment>
    <comment ref="G75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21.07.11</t>
        </r>
      </text>
    </comment>
    <comment ref="B79" authorId="0">
      <text>
        <r>
          <rPr>
            <b/>
            <sz val="9"/>
            <color indexed="81"/>
            <rFont val="Tahoma"/>
            <family val="2"/>
            <charset val="204"/>
          </rPr>
          <t>наволочка белая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простыня белая 120*215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85" authorId="0">
      <text>
        <r>
          <rPr>
            <b/>
            <sz val="9"/>
            <color indexed="81"/>
            <rFont val="Tahoma"/>
            <family val="2"/>
            <charset val="204"/>
          </rPr>
          <t>матрац ватный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87" authorId="0">
      <text>
        <r>
          <rPr>
            <b/>
            <sz val="9"/>
            <color indexed="81"/>
            <rFont val="Tahoma"/>
            <family val="2"/>
            <charset val="204"/>
          </rPr>
          <t>наволочка белая 50*60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89" authorId="0">
      <text>
        <r>
          <rPr>
            <b/>
            <sz val="9"/>
            <color indexed="81"/>
            <rFont val="Tahoma"/>
            <family val="2"/>
            <charset val="204"/>
          </rPr>
          <t>простыня белая 120*215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<sst xmlns="http://schemas.openxmlformats.org/spreadsheetml/2006/main" count="1009" uniqueCount="256">
  <si>
    <t xml:space="preserve">Наименование </t>
  </si>
  <si>
    <t>Место расположение франко-склада</t>
  </si>
  <si>
    <t>Ед.изм.</t>
  </si>
  <si>
    <t>Производиитель/марка</t>
  </si>
  <si>
    <t>Объем</t>
  </si>
  <si>
    <t>Цена за единицу</t>
  </si>
  <si>
    <t>Общая сумма</t>
  </si>
  <si>
    <t>Примечание (дата изготовления)</t>
  </si>
  <si>
    <t>Перечень материальных ценностей государственного резерва, выпускаемых в 2018 году в порядке освежения и разбронирования</t>
  </si>
  <si>
    <t>Аккумуляторы  6 СТ-75А</t>
  </si>
  <si>
    <t>Аккумуляторы  6 СТ-90А</t>
  </si>
  <si>
    <t>Казахстан, ТОО "Кайнар-АКБ"</t>
  </si>
  <si>
    <t>шт</t>
  </si>
  <si>
    <t>Дезинфицирующая жидкость</t>
  </si>
  <si>
    <t>Россия, г. Екатеринбург, ООО "Пропак"</t>
  </si>
  <si>
    <t>тн</t>
  </si>
  <si>
    <t>ТОО "КазБытХим", Павлодар</t>
  </si>
  <si>
    <t>Второй квартал 2007 г. Для промышленной переработки</t>
  </si>
  <si>
    <t>Дез.средство деохлор</t>
  </si>
  <si>
    <t>Франция</t>
  </si>
  <si>
    <t>09.2008г. Для промышленной переработки</t>
  </si>
  <si>
    <t>Солидол жировой</t>
  </si>
  <si>
    <t>ТОО "Центр-Ойл"</t>
  </si>
  <si>
    <t>08.2009г. Для промышленной переработки</t>
  </si>
  <si>
    <t>Мука пшеничная в/с</t>
  </si>
  <si>
    <t>г. Алматы, ул Суюнбая 170 А</t>
  </si>
  <si>
    <t>ТОО "Акпан-Кост"</t>
  </si>
  <si>
    <t>Ведро 10-12 л.</t>
  </si>
  <si>
    <t>Россия, ЗАО "Завод Демидовский"</t>
  </si>
  <si>
    <t>2005г. (ГОСТ 20558-82)</t>
  </si>
  <si>
    <t xml:space="preserve">Ведро оцинкованное </t>
  </si>
  <si>
    <t>Россия, ООО "Производство металлоизделий"</t>
  </si>
  <si>
    <t>2006г. (ГОСТ 20558-82)</t>
  </si>
  <si>
    <t>Сапоги кирзовые</t>
  </si>
  <si>
    <t>Бачок столовый</t>
  </si>
  <si>
    <t>Чайник столовый</t>
  </si>
  <si>
    <t>Палатка зимняя 40 местная</t>
  </si>
  <si>
    <t>Кухня полевая</t>
  </si>
  <si>
    <t>Ткань брезентовая</t>
  </si>
  <si>
    <t>Мука пшеничная 2/с</t>
  </si>
  <si>
    <t>г. Уральск, пер.Строительный, 3</t>
  </si>
  <si>
    <t>Крупа гречневая</t>
  </si>
  <si>
    <t>Сухари ржаные</t>
  </si>
  <si>
    <t>ТОО "T.M.Group"</t>
  </si>
  <si>
    <t>05.2017 г.</t>
  </si>
  <si>
    <t>06.2017 г.</t>
  </si>
  <si>
    <t>07.2017г.</t>
  </si>
  <si>
    <t>05.2017г.</t>
  </si>
  <si>
    <t>07.2017 г.</t>
  </si>
  <si>
    <t>10.2016 г.</t>
  </si>
  <si>
    <t>Мясные консервы</t>
  </si>
  <si>
    <t>ТОО "Первомайск"- ТПК"</t>
  </si>
  <si>
    <t>ТОО "Тортуманов и К"</t>
  </si>
  <si>
    <t>03.2016 г.</t>
  </si>
  <si>
    <t>ТОО "Семипалатинский мясокомбинат"</t>
  </si>
  <si>
    <t>т.у.б.</t>
  </si>
  <si>
    <t>04.2016 г.</t>
  </si>
  <si>
    <t>02.2016 г.</t>
  </si>
  <si>
    <t>Чай</t>
  </si>
  <si>
    <t>ТОО "Чайный центр"</t>
  </si>
  <si>
    <t>09.2017 г.</t>
  </si>
  <si>
    <t>10.2017 г.</t>
  </si>
  <si>
    <t>Овощи сущенные (морковь)</t>
  </si>
  <si>
    <t>Овощи сущенные (свекла)</t>
  </si>
  <si>
    <t>Овощи сущенные (лук)</t>
  </si>
  <si>
    <t>ТОО "Бастау-Снаб"</t>
  </si>
  <si>
    <t>ТОО "Сынақ"</t>
  </si>
  <si>
    <t>ТОО "Крупы Востока"</t>
  </si>
  <si>
    <t>08. 2017 г.</t>
  </si>
  <si>
    <t>06. 2017 г.</t>
  </si>
  <si>
    <t>Автошины  10.00R20</t>
  </si>
  <si>
    <t>Россия ОАО Омск Шина</t>
  </si>
  <si>
    <t>комп</t>
  </si>
  <si>
    <t>07.2014 г.</t>
  </si>
  <si>
    <t>04.2014 г.</t>
  </si>
  <si>
    <t>Авиатопливо ТС-1</t>
  </si>
  <si>
    <t>Павлодарский НХЗ</t>
  </si>
  <si>
    <t>Масло моторное М-6з/10В</t>
  </si>
  <si>
    <t>ТОО "Hight industrial lubricants liguirds corporation "</t>
  </si>
  <si>
    <t>05.2014 г.</t>
  </si>
  <si>
    <t>06. 2014г.</t>
  </si>
  <si>
    <t>08. 2014 г.</t>
  </si>
  <si>
    <t>Масло моторное МТ-16П</t>
  </si>
  <si>
    <t>09.2014 г.</t>
  </si>
  <si>
    <t>04-06.2014 г.</t>
  </si>
  <si>
    <t>06-08. 2014 г.</t>
  </si>
  <si>
    <t>04. 2014 г.</t>
  </si>
  <si>
    <t>Гидравлическое масло</t>
  </si>
  <si>
    <t>ТОО "Тыныс"</t>
  </si>
  <si>
    <t>Россия "Северстальэмаль"</t>
  </si>
  <si>
    <t>РФ ОАО "Ступин.Мет.Комб."</t>
  </si>
  <si>
    <t>КНР/ТОО "Батас"</t>
  </si>
  <si>
    <t>пара</t>
  </si>
  <si>
    <t>Россия, ОАО "Ирбитский автоагрегатный з-д"</t>
  </si>
  <si>
    <t>ТОО "КазНефтеГазПром"</t>
  </si>
  <si>
    <t>Россия "Кохомский завод"</t>
  </si>
  <si>
    <t>п.м.</t>
  </si>
  <si>
    <t>КНР/ТОО "Ревизор"</t>
  </si>
  <si>
    <t>2006 (ГОСТ 19137-89)</t>
  </si>
  <si>
    <t>2005 (ГОСТ 17151-81)</t>
  </si>
  <si>
    <t>2008 г.</t>
  </si>
  <si>
    <t>2006 г. (ГОСТ 22992-82)</t>
  </si>
  <si>
    <t>2008 г. (ГОСТ - 15530-93)</t>
  </si>
  <si>
    <t>№ п/п</t>
  </si>
  <si>
    <t>Костанайская обл., г.Костанай , ул.Мауленова, 12</t>
  </si>
  <si>
    <t>ВКО, г. Семей, пер. Тихий 5</t>
  </si>
  <si>
    <t xml:space="preserve"> СКО, г.Петропавловск, проезд Индустриальный, 2</t>
  </si>
  <si>
    <t>ЗКО, г.Уральск, пер Строительный, 3</t>
  </si>
  <si>
    <t>2007 (ГОСТ 17151-81)</t>
  </si>
  <si>
    <t>2006 (ГОСТ 17151-81)</t>
  </si>
  <si>
    <t>2005 г. (ГОСТ 22992-82)</t>
  </si>
  <si>
    <t>ТОО "Ново-Альджанский мелькомбинат"</t>
  </si>
  <si>
    <t>ВКО, Жарминский район, г. Шар</t>
  </si>
  <si>
    <t>ДСП</t>
  </si>
  <si>
    <t>Экз.№____</t>
  </si>
  <si>
    <t>Перечень</t>
  </si>
  <si>
    <t xml:space="preserve"> дополнительно выпускаемых материальных ценностей в 2018 году</t>
  </si>
  <si>
    <t>Наименование филиалов и ТМЦ</t>
  </si>
  <si>
    <t>Наименование филиала</t>
  </si>
  <si>
    <t>Изготовитель</t>
  </si>
  <si>
    <t>Поставщик</t>
  </si>
  <si>
    <t>Дата изготовле- ния товара</t>
  </si>
  <si>
    <t>Дата окончания срока хранения</t>
  </si>
  <si>
    <t>Дата окончания действия сертификата</t>
  </si>
  <si>
    <t>ед. изм.</t>
  </si>
  <si>
    <t>Учетная цена</t>
  </si>
  <si>
    <t>кол-во</t>
  </si>
  <si>
    <t>сумма, тг.</t>
  </si>
  <si>
    <t>Примечание</t>
  </si>
  <si>
    <t>картофель сушенный</t>
  </si>
  <si>
    <t>Высота, Карагандинская обл., Абайсктй р-н, п.Южный</t>
  </si>
  <si>
    <t>Россия, Брянская обл. "Погарский пищевой комбинат</t>
  </si>
  <si>
    <t>ТОО "TABYS INVESTMENTS"</t>
  </si>
  <si>
    <t>02.2015г.</t>
  </si>
  <si>
    <t>02.2020г.</t>
  </si>
  <si>
    <t>ГОСТ 28432-90</t>
  </si>
  <si>
    <t>Кометаг,Алматы, ул Суюнбая 170 А</t>
  </si>
  <si>
    <t>ОАО "Машпищепрод" Беларусь</t>
  </si>
  <si>
    <t>ТОО"Tabys Investment"</t>
  </si>
  <si>
    <t>04.2015г.</t>
  </si>
  <si>
    <t>04.2020г.</t>
  </si>
  <si>
    <t>05.2015г.</t>
  </si>
  <si>
    <t>05.2020г.</t>
  </si>
  <si>
    <t>Сигнал,ЗКО, г.Уральск, пер Строительный, 3</t>
  </si>
  <si>
    <t>ООО "Сухиничский агропромышленный комбинат", Россия</t>
  </si>
  <si>
    <t>ТОО "Куман-LTD"</t>
  </si>
  <si>
    <t>ОАО "Машпищепром" Беларусь</t>
  </si>
  <si>
    <t xml:space="preserve"> ТОО "Exclusive Network Research"</t>
  </si>
  <si>
    <t>10.2015г.</t>
  </si>
  <si>
    <t>10.2020г.</t>
  </si>
  <si>
    <t>ВСЕГО</t>
  </si>
  <si>
    <t>Наволочки</t>
  </si>
  <si>
    <t xml:space="preserve">Балхаш </t>
  </si>
  <si>
    <t>ТОО "Тандем ХХI"</t>
  </si>
  <si>
    <t>ТОО "Корпорация НЭОКОМ"</t>
  </si>
  <si>
    <t>03.2008 г.</t>
  </si>
  <si>
    <t>03.2013 г.</t>
  </si>
  <si>
    <t>12.2014 г.</t>
  </si>
  <si>
    <t>Простыни</t>
  </si>
  <si>
    <t>РК г. Караганда ТОО "Тандем ХХI"</t>
  </si>
  <si>
    <t>Матрац</t>
  </si>
  <si>
    <t>ТОО "Тандем ХХ!"</t>
  </si>
  <si>
    <t>ТОО "Ревизор"</t>
  </si>
  <si>
    <t>03.2008г</t>
  </si>
  <si>
    <t>08.2011 г.</t>
  </si>
  <si>
    <t>10.2008г.</t>
  </si>
  <si>
    <t>ТОО Тандем ХХ!</t>
  </si>
  <si>
    <t>ТОО "AIK Group"</t>
  </si>
  <si>
    <t>ТОО "Тандем XXI"</t>
  </si>
  <si>
    <t>10.2008 г.</t>
  </si>
  <si>
    <t>10.2013 г.</t>
  </si>
  <si>
    <t>Енбек-Алматы</t>
  </si>
  <si>
    <t>ТОО Энергия тепла</t>
  </si>
  <si>
    <t>09.2008 г.</t>
  </si>
  <si>
    <t>09.2013 г.</t>
  </si>
  <si>
    <t>Енбек- Караганда</t>
  </si>
  <si>
    <t>ТОО "Арайлым и К"</t>
  </si>
  <si>
    <t>08.2013 г.</t>
  </si>
  <si>
    <t>ИП Морозов И.В.</t>
  </si>
  <si>
    <t>11.2010г.</t>
  </si>
  <si>
    <t>11.2011г.</t>
  </si>
  <si>
    <t>Енбек-Караганды</t>
  </si>
  <si>
    <t>05.2008 г.</t>
  </si>
  <si>
    <t>05.2013 г.</t>
  </si>
  <si>
    <t>Подушка</t>
  </si>
  <si>
    <t>12.2008 г.</t>
  </si>
  <si>
    <t>ТОО "Камкор"</t>
  </si>
  <si>
    <t>ТОО "Шымкентское УПП КОС"</t>
  </si>
  <si>
    <t>09.2005 г.</t>
  </si>
  <si>
    <t>07.2006 г.</t>
  </si>
  <si>
    <t>10.2010г.</t>
  </si>
  <si>
    <t>10.2011г.</t>
  </si>
  <si>
    <t>Брюки утепленные</t>
  </si>
  <si>
    <t>РГП ПХВ "Енбек-Караганда"</t>
  </si>
  <si>
    <t>ТОО "Энергия Тепла"</t>
  </si>
  <si>
    <t>10.2011 г.</t>
  </si>
  <si>
    <t>Куртка теплая</t>
  </si>
  <si>
    <t>ТОО "Семспецснаб"</t>
  </si>
  <si>
    <t>Рукавицы меховые</t>
  </si>
  <si>
    <t>пар</t>
  </si>
  <si>
    <t>ТОО "Ырыс-Бахыт", Казахстан</t>
  </si>
  <si>
    <t>ТОО "Алтын ХХI"</t>
  </si>
  <si>
    <t>08.2008 г.</t>
  </si>
  <si>
    <t>Одеяло</t>
  </si>
  <si>
    <t>06.2005 г.</t>
  </si>
  <si>
    <t>ТОО "New Construction"</t>
  </si>
  <si>
    <t>01.2007 г.</t>
  </si>
  <si>
    <t>10.2010 г.</t>
  </si>
  <si>
    <t>11.2011 г.</t>
  </si>
  <si>
    <t>ИТОГО</t>
  </si>
  <si>
    <t>КОМЕТА</t>
  </si>
  <si>
    <t>КНР Hebel shifa labor supplies Co LTD</t>
  </si>
  <si>
    <t>ТОО "Батас"</t>
  </si>
  <si>
    <t>07.2011 г.</t>
  </si>
  <si>
    <t>ТОО"Камкор"</t>
  </si>
  <si>
    <t>07.2005 г.</t>
  </si>
  <si>
    <t>08.2005 г.</t>
  </si>
  <si>
    <t>ТОО "Семспецнаб"</t>
  </si>
  <si>
    <t>ОАО "Большевичка"</t>
  </si>
  <si>
    <t>10.2004г.</t>
  </si>
  <si>
    <t>27.10.11г.</t>
  </si>
  <si>
    <t>09.2014 г</t>
  </si>
  <si>
    <t>21.07.11г.</t>
  </si>
  <si>
    <t>10.2013г.</t>
  </si>
  <si>
    <t>08.2005г.</t>
  </si>
  <si>
    <t>08.2014 г.</t>
  </si>
  <si>
    <t>СИГНАЛ</t>
  </si>
  <si>
    <t>ЦЕЛИНА</t>
  </si>
  <si>
    <t>10.2012 г.</t>
  </si>
  <si>
    <t>ТОО "Время Связи"</t>
  </si>
  <si>
    <t>04.2008 г.</t>
  </si>
  <si>
    <t>04.2013 г.</t>
  </si>
  <si>
    <t>УФРА-Сервис, Казахстан</t>
  </si>
  <si>
    <t>КНР</t>
  </si>
  <si>
    <t>07.2008 г.</t>
  </si>
  <si>
    <t>03.2009 г.</t>
  </si>
  <si>
    <t>05.2008г.</t>
  </si>
  <si>
    <t>03.2013г.</t>
  </si>
  <si>
    <t>октябрь 2017 г. (ГОСТ 26574-85), продлен сертификатом до 11.04.2019 г.</t>
  </si>
  <si>
    <t>ноябрь 2017 г. (ГОСТ 26574-85), продлен сертификатом до 11.04.2019 г.</t>
  </si>
  <si>
    <t>04.2007 г. Для промышленной переработки</t>
  </si>
  <si>
    <t>04.2008 г. Для промышленной переработки</t>
  </si>
  <si>
    <t>07.2011 г. Для промышленной переработки</t>
  </si>
  <si>
    <t>декабрь 2017 (ГОСТ 26574-85), продлен сертификатом до 11.05.2019 г.</t>
  </si>
  <si>
    <t>Россия, Брянская обл. "Погарский пищевой комбинат"</t>
  </si>
  <si>
    <t>02.2015 г. (ГОСТ 28432-90)</t>
  </si>
  <si>
    <t>04.2015 г. (ГОСТ 28432-90)</t>
  </si>
  <si>
    <t>05.2015 г. (ГОСТ 28432-90)</t>
  </si>
  <si>
    <t>Картофель сушенный</t>
  </si>
  <si>
    <t>10.2015 г. (ГОСТ 28432-90)</t>
  </si>
  <si>
    <t>11.2010 г.</t>
  </si>
  <si>
    <t>ТОО "Ырыс-Бахыт"</t>
  </si>
  <si>
    <t>Карагандинская обл., Абайский р-н, п.Южный</t>
  </si>
  <si>
    <t>10.2004 г.</t>
  </si>
  <si>
    <t>РГП на ПХВ "Енбек-Алматы"</t>
  </si>
  <si>
    <t>РГП на ПХВ "Енбек-Караганда"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</si>
</sst>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_-* #,##0.000_р_._-;\-* #,##0.000_р_._-;_-* &quot;-&quot;??_р_._-;_-@_-"/>
    <numFmt numFmtId="166" formatCode="_-* #,##0.000\ _₽_-;\-* #,##0.000\ _₽_-;_-* &quot;-&quot;??\ _₽_-;_-@_-"/>
    <numFmt numFmtId="167" formatCode="_-* #,##0.0000\ _₽_-;\-* #,##0.0000\ _₽_-;_-* &quot;-&quot;??\ _₽_-;_-@_-"/>
    <numFmt numFmtId="168" formatCode="_-* #,##0.000_-;\-* #,##0.000_-;_-* &quot;-&quot;???_-;_-@_-"/>
    <numFmt numFmtId="169" formatCode="_-* #,##0.000_р_._-;\-* #,##0.000_р_._-;_-* &quot;-&quot;?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2" fillId="3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/>
    <xf numFmtId="166" fontId="0" fillId="0" borderId="0" xfId="0" applyNumberFormat="1"/>
    <xf numFmtId="4" fontId="2" fillId="4" borderId="1" xfId="0" applyNumberFormat="1" applyFont="1" applyFill="1" applyBorder="1" applyAlignment="1">
      <alignment horizontal="center" vertical="center" wrapText="1"/>
    </xf>
    <xf numFmtId="164" fontId="2" fillId="4" borderId="1" xfId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6" fillId="0" borderId="0" xfId="0" applyFont="1"/>
    <xf numFmtId="0" fontId="8" fillId="2" borderId="0" xfId="0" applyFont="1" applyFill="1"/>
    <xf numFmtId="0" fontId="0" fillId="0" borderId="1" xfId="0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168" fontId="11" fillId="5" borderId="1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5" fontId="9" fillId="6" borderId="1" xfId="1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165" fontId="9" fillId="6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right" vertical="center" wrapText="1"/>
    </xf>
    <xf numFmtId="4" fontId="9" fillId="4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9" fillId="6" borderId="1" xfId="0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horizontal="right" vertical="center"/>
    </xf>
    <xf numFmtId="0" fontId="12" fillId="7" borderId="1" xfId="0" applyFont="1" applyFill="1" applyBorder="1" applyAlignment="1">
      <alignment horizontal="center" vertical="center"/>
    </xf>
    <xf numFmtId="169" fontId="12" fillId="7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165" fontId="2" fillId="4" borderId="1" xfId="0" applyNumberFormat="1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 wrapText="1"/>
    </xf>
    <xf numFmtId="169" fontId="12" fillId="7" borderId="1" xfId="0" applyNumberFormat="1" applyFont="1" applyFill="1" applyBorder="1" applyAlignment="1">
      <alignment horizontal="center" vertical="center" wrapText="1"/>
    </xf>
    <xf numFmtId="165" fontId="9" fillId="7" borderId="1" xfId="1" applyNumberFormat="1" applyFont="1" applyFill="1" applyBorder="1" applyAlignment="1">
      <alignment horizontal="center" vertical="center"/>
    </xf>
    <xf numFmtId="169" fontId="2" fillId="0" borderId="0" xfId="0" applyNumberFormat="1" applyFont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6" fontId="2" fillId="4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165" fontId="9" fillId="2" borderId="5" xfId="1" applyNumberFormat="1" applyFont="1" applyFill="1" applyBorder="1" applyAlignment="1">
      <alignment horizontal="center" vertical="center"/>
    </xf>
    <xf numFmtId="165" fontId="9" fillId="2" borderId="6" xfId="1" applyNumberFormat="1" applyFont="1" applyFill="1" applyBorder="1" applyAlignment="1">
      <alignment horizontal="center" vertical="center"/>
    </xf>
    <xf numFmtId="165" fontId="9" fillId="2" borderId="7" xfId="1" applyNumberFormat="1" applyFont="1" applyFill="1" applyBorder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7" borderId="1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9" fillId="6" borderId="8" xfId="0" applyFont="1" applyFill="1" applyBorder="1" applyAlignment="1">
      <alignment horizontal="right" vertical="center" wrapText="1"/>
    </xf>
    <xf numFmtId="0" fontId="0" fillId="6" borderId="9" xfId="0" applyFill="1" applyBorder="1" applyAlignment="1">
      <alignment horizontal="right" vertical="center"/>
    </xf>
    <xf numFmtId="0" fontId="0" fillId="6" borderId="10" xfId="0" applyFill="1" applyBorder="1" applyAlignment="1">
      <alignment horizontal="right" vertical="center"/>
    </xf>
    <xf numFmtId="0" fontId="9" fillId="7" borderId="1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9" fillId="7" borderId="8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4" fontId="9" fillId="7" borderId="8" xfId="2" applyFont="1" applyFill="1" applyBorder="1" applyAlignment="1">
      <alignment horizontal="center" vertical="center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21"/>
  <sheetViews>
    <sheetView tabSelected="1" topLeftCell="A13" zoomScaleNormal="100" workbookViewId="0">
      <selection activeCell="G30" sqref="G30"/>
    </sheetView>
  </sheetViews>
  <sheetFormatPr defaultRowHeight="15" x14ac:dyDescent="0.25"/>
  <cols>
    <col min="1" max="1" width="6.140625" customWidth="1"/>
    <col min="2" max="2" width="30.5703125" customWidth="1"/>
    <col min="3" max="3" width="30.28515625" customWidth="1"/>
    <col min="4" max="4" width="29.85546875" customWidth="1"/>
    <col min="5" max="5" width="12.140625" customWidth="1"/>
    <col min="6" max="6" width="16.28515625" customWidth="1"/>
    <col min="7" max="7" width="16.42578125" customWidth="1"/>
    <col min="8" max="8" width="22.140625" style="11" customWidth="1"/>
    <col min="9" max="9" width="37" customWidth="1"/>
  </cols>
  <sheetData>
    <row r="2" spans="1:9" ht="15.75" x14ac:dyDescent="0.25">
      <c r="B2" s="61" t="s">
        <v>8</v>
      </c>
      <c r="C2" s="61"/>
      <c r="D2" s="61"/>
      <c r="E2" s="61"/>
      <c r="F2" s="61"/>
      <c r="G2" s="61"/>
      <c r="H2" s="61"/>
      <c r="I2" s="61"/>
    </row>
    <row r="3" spans="1:9" x14ac:dyDescent="0.25">
      <c r="B3" s="62"/>
      <c r="C3" s="62"/>
      <c r="D3" s="62"/>
      <c r="E3" s="62"/>
      <c r="F3" s="62"/>
      <c r="G3" s="62"/>
      <c r="H3" s="62"/>
      <c r="I3" s="62"/>
    </row>
    <row r="5" spans="1:9" ht="15" customHeight="1" x14ac:dyDescent="0.25">
      <c r="A5" s="63" t="s">
        <v>103</v>
      </c>
      <c r="B5" s="63" t="s">
        <v>0</v>
      </c>
      <c r="C5" s="63" t="s">
        <v>1</v>
      </c>
      <c r="D5" s="63" t="s">
        <v>3</v>
      </c>
      <c r="E5" s="65" t="s">
        <v>2</v>
      </c>
      <c r="F5" s="63" t="s">
        <v>4</v>
      </c>
      <c r="G5" s="64" t="s">
        <v>5</v>
      </c>
      <c r="H5" s="68" t="s">
        <v>6</v>
      </c>
      <c r="I5" s="64" t="s">
        <v>7</v>
      </c>
    </row>
    <row r="6" spans="1:9" x14ac:dyDescent="0.25">
      <c r="A6" s="63"/>
      <c r="B6" s="63"/>
      <c r="C6" s="63"/>
      <c r="D6" s="63"/>
      <c r="E6" s="66"/>
      <c r="F6" s="63"/>
      <c r="G6" s="64"/>
      <c r="H6" s="68"/>
      <c r="I6" s="64"/>
    </row>
    <row r="7" spans="1:9" x14ac:dyDescent="0.25">
      <c r="A7" s="63"/>
      <c r="B7" s="63"/>
      <c r="C7" s="63"/>
      <c r="D7" s="63"/>
      <c r="E7" s="67"/>
      <c r="F7" s="63"/>
      <c r="G7" s="64"/>
      <c r="H7" s="68"/>
      <c r="I7" s="64"/>
    </row>
    <row r="8" spans="1:9" ht="37.5" customHeight="1" x14ac:dyDescent="0.25">
      <c r="A8" s="59">
        <v>1</v>
      </c>
      <c r="B8" s="1" t="s">
        <v>9</v>
      </c>
      <c r="C8" s="1" t="s">
        <v>105</v>
      </c>
      <c r="D8" s="1" t="s">
        <v>11</v>
      </c>
      <c r="E8" s="1" t="s">
        <v>12</v>
      </c>
      <c r="F8" s="15">
        <v>478</v>
      </c>
      <c r="G8" s="15">
        <v>14700</v>
      </c>
      <c r="H8" s="15">
        <f>F8*G8</f>
        <v>7026600</v>
      </c>
      <c r="I8" s="1" t="s">
        <v>240</v>
      </c>
    </row>
    <row r="9" spans="1:9" ht="34.5" customHeight="1" x14ac:dyDescent="0.25">
      <c r="A9" s="59">
        <v>2</v>
      </c>
      <c r="B9" s="1" t="s">
        <v>10</v>
      </c>
      <c r="C9" s="1" t="s">
        <v>25</v>
      </c>
      <c r="D9" s="1" t="s">
        <v>11</v>
      </c>
      <c r="E9" s="1" t="s">
        <v>12</v>
      </c>
      <c r="F9" s="15">
        <v>778</v>
      </c>
      <c r="G9" s="15">
        <v>15900</v>
      </c>
      <c r="H9" s="15">
        <f>F9*G9</f>
        <v>12370200</v>
      </c>
      <c r="I9" s="1" t="s">
        <v>17</v>
      </c>
    </row>
    <row r="10" spans="1:9" ht="36" customHeight="1" x14ac:dyDescent="0.25">
      <c r="A10" s="59">
        <v>3</v>
      </c>
      <c r="B10" s="1" t="s">
        <v>13</v>
      </c>
      <c r="C10" s="1" t="s">
        <v>104</v>
      </c>
      <c r="D10" s="1" t="s">
        <v>14</v>
      </c>
      <c r="E10" s="1" t="s">
        <v>15</v>
      </c>
      <c r="F10" s="15">
        <v>5.0999999999999996</v>
      </c>
      <c r="G10" s="14">
        <v>4764705.8820000002</v>
      </c>
      <c r="H10" s="14">
        <v>24299999.998</v>
      </c>
      <c r="I10" s="1" t="s">
        <v>241</v>
      </c>
    </row>
    <row r="11" spans="1:9" ht="31.5" customHeight="1" x14ac:dyDescent="0.25">
      <c r="A11" s="59">
        <v>4</v>
      </c>
      <c r="B11" s="1" t="s">
        <v>13</v>
      </c>
      <c r="C11" s="1" t="s">
        <v>104</v>
      </c>
      <c r="D11" s="1" t="s">
        <v>16</v>
      </c>
      <c r="E11" s="1" t="s">
        <v>15</v>
      </c>
      <c r="F11" s="15">
        <v>5</v>
      </c>
      <c r="G11" s="16">
        <v>1700000</v>
      </c>
      <c r="H11" s="16">
        <v>8500000</v>
      </c>
      <c r="I11" s="1" t="s">
        <v>242</v>
      </c>
    </row>
    <row r="12" spans="1:9" ht="24" customHeight="1" x14ac:dyDescent="0.25">
      <c r="A12" s="59">
        <v>5</v>
      </c>
      <c r="B12" s="1" t="s">
        <v>18</v>
      </c>
      <c r="C12" s="1" t="s">
        <v>25</v>
      </c>
      <c r="D12" s="1" t="s">
        <v>19</v>
      </c>
      <c r="E12" s="1" t="s">
        <v>15</v>
      </c>
      <c r="F12" s="6">
        <v>0.80506999999999995</v>
      </c>
      <c r="G12" s="14">
        <v>5773420.4793028301</v>
      </c>
      <c r="H12" s="14">
        <v>4648007.625</v>
      </c>
      <c r="I12" s="1" t="s">
        <v>20</v>
      </c>
    </row>
    <row r="13" spans="1:9" ht="24.75" customHeight="1" x14ac:dyDescent="0.25">
      <c r="A13" s="59">
        <v>6</v>
      </c>
      <c r="B13" s="1" t="s">
        <v>21</v>
      </c>
      <c r="C13" s="1" t="s">
        <v>106</v>
      </c>
      <c r="D13" s="1" t="s">
        <v>22</v>
      </c>
      <c r="E13" s="1" t="s">
        <v>15</v>
      </c>
      <c r="F13" s="15">
        <v>49.9</v>
      </c>
      <c r="G13" s="15">
        <v>210000</v>
      </c>
      <c r="H13" s="15">
        <v>10479000</v>
      </c>
      <c r="I13" s="1" t="s">
        <v>23</v>
      </c>
    </row>
    <row r="14" spans="1:9" ht="29.25" customHeight="1" x14ac:dyDescent="0.25">
      <c r="A14" s="59">
        <v>7</v>
      </c>
      <c r="B14" s="1" t="s">
        <v>24</v>
      </c>
      <c r="C14" s="1" t="s">
        <v>107</v>
      </c>
      <c r="D14" s="1" t="s">
        <v>26</v>
      </c>
      <c r="E14" s="1" t="s">
        <v>15</v>
      </c>
      <c r="F14" s="15">
        <v>52</v>
      </c>
      <c r="G14" s="15">
        <v>115000</v>
      </c>
      <c r="H14" s="15">
        <v>5980000</v>
      </c>
      <c r="I14" s="1" t="s">
        <v>238</v>
      </c>
    </row>
    <row r="15" spans="1:9" ht="28.5" customHeight="1" x14ac:dyDescent="0.25">
      <c r="A15" s="59">
        <v>8</v>
      </c>
      <c r="B15" s="1" t="s">
        <v>24</v>
      </c>
      <c r="C15" s="1" t="s">
        <v>107</v>
      </c>
      <c r="D15" s="1" t="s">
        <v>26</v>
      </c>
      <c r="E15" s="1" t="s">
        <v>15</v>
      </c>
      <c r="F15" s="15">
        <v>318</v>
      </c>
      <c r="G15" s="15">
        <v>115000</v>
      </c>
      <c r="H15" s="15">
        <v>36570000</v>
      </c>
      <c r="I15" s="1" t="s">
        <v>239</v>
      </c>
    </row>
    <row r="16" spans="1:9" ht="16.5" customHeight="1" x14ac:dyDescent="0.25">
      <c r="A16" s="59">
        <v>9</v>
      </c>
      <c r="B16" s="1" t="s">
        <v>27</v>
      </c>
      <c r="C16" s="1" t="s">
        <v>25</v>
      </c>
      <c r="D16" s="1" t="s">
        <v>28</v>
      </c>
      <c r="E16" s="1" t="s">
        <v>12</v>
      </c>
      <c r="F16" s="6">
        <v>370</v>
      </c>
      <c r="G16" s="15">
        <v>1425</v>
      </c>
      <c r="H16" s="15">
        <v>527250</v>
      </c>
      <c r="I16" s="1" t="s">
        <v>29</v>
      </c>
    </row>
    <row r="17" spans="1:9" ht="16.5" customHeight="1" x14ac:dyDescent="0.25">
      <c r="A17" s="59">
        <v>10</v>
      </c>
      <c r="B17" s="1" t="s">
        <v>27</v>
      </c>
      <c r="C17" s="1" t="s">
        <v>25</v>
      </c>
      <c r="D17" s="1" t="s">
        <v>28</v>
      </c>
      <c r="E17" s="1" t="s">
        <v>12</v>
      </c>
      <c r="F17" s="6">
        <v>78</v>
      </c>
      <c r="G17" s="6">
        <v>652.17399999999998</v>
      </c>
      <c r="H17" s="6">
        <v>50869.565000000002</v>
      </c>
      <c r="I17" s="5" t="s">
        <v>32</v>
      </c>
    </row>
    <row r="18" spans="1:9" ht="25.5" x14ac:dyDescent="0.25">
      <c r="A18" s="59">
        <v>11</v>
      </c>
      <c r="B18" s="1" t="s">
        <v>30</v>
      </c>
      <c r="C18" s="1" t="s">
        <v>105</v>
      </c>
      <c r="D18" s="1" t="s">
        <v>31</v>
      </c>
      <c r="E18" s="1" t="s">
        <v>12</v>
      </c>
      <c r="F18" s="6">
        <v>761</v>
      </c>
      <c r="G18" s="6">
        <v>657.89499999999998</v>
      </c>
      <c r="H18" s="6">
        <v>500657.891</v>
      </c>
      <c r="I18" s="5" t="s">
        <v>32</v>
      </c>
    </row>
    <row r="19" spans="1:9" ht="25.5" x14ac:dyDescent="0.25">
      <c r="A19" s="59">
        <v>12</v>
      </c>
      <c r="B19" s="1" t="s">
        <v>33</v>
      </c>
      <c r="C19" s="1" t="s">
        <v>252</v>
      </c>
      <c r="D19" s="1" t="s">
        <v>88</v>
      </c>
      <c r="E19" s="1" t="s">
        <v>92</v>
      </c>
      <c r="F19" s="15">
        <v>10</v>
      </c>
      <c r="G19" s="15">
        <v>1880</v>
      </c>
      <c r="H19" s="15">
        <f>F19*G19</f>
        <v>18800</v>
      </c>
      <c r="I19" s="1" t="s">
        <v>98</v>
      </c>
    </row>
    <row r="20" spans="1:9" ht="21.75" customHeight="1" x14ac:dyDescent="0.25">
      <c r="A20" s="59">
        <v>13</v>
      </c>
      <c r="B20" s="1" t="s">
        <v>34</v>
      </c>
      <c r="C20" s="1" t="s">
        <v>105</v>
      </c>
      <c r="D20" s="1" t="s">
        <v>28</v>
      </c>
      <c r="E20" s="1" t="s">
        <v>12</v>
      </c>
      <c r="F20" s="15">
        <v>450</v>
      </c>
      <c r="G20" s="15">
        <v>5605</v>
      </c>
      <c r="H20" s="15">
        <f t="shared" ref="H20:H29" si="0">F20*G20</f>
        <v>2522250</v>
      </c>
      <c r="I20" s="1" t="s">
        <v>99</v>
      </c>
    </row>
    <row r="21" spans="1:9" ht="18.75" customHeight="1" x14ac:dyDescent="0.25">
      <c r="A21" s="59">
        <v>14</v>
      </c>
      <c r="B21" s="1" t="s">
        <v>35</v>
      </c>
      <c r="C21" s="1" t="s">
        <v>25</v>
      </c>
      <c r="D21" s="1" t="s">
        <v>89</v>
      </c>
      <c r="E21" s="1" t="s">
        <v>12</v>
      </c>
      <c r="F21" s="15">
        <v>989</v>
      </c>
      <c r="G21" s="15">
        <v>1900</v>
      </c>
      <c r="H21" s="15">
        <f t="shared" si="0"/>
        <v>1879100</v>
      </c>
      <c r="I21" s="1" t="s">
        <v>99</v>
      </c>
    </row>
    <row r="22" spans="1:9" ht="21" customHeight="1" x14ac:dyDescent="0.25">
      <c r="A22" s="59">
        <v>15</v>
      </c>
      <c r="B22" s="1" t="s">
        <v>35</v>
      </c>
      <c r="C22" s="1" t="s">
        <v>25</v>
      </c>
      <c r="D22" s="1" t="s">
        <v>89</v>
      </c>
      <c r="E22" s="1" t="s">
        <v>12</v>
      </c>
      <c r="F22" s="15">
        <v>2025</v>
      </c>
      <c r="G22" s="6">
        <v>1508.7719999999999</v>
      </c>
      <c r="H22" s="6">
        <v>3055263.1540000001</v>
      </c>
      <c r="I22" s="1" t="s">
        <v>109</v>
      </c>
    </row>
    <row r="23" spans="1:9" ht="24" customHeight="1" x14ac:dyDescent="0.25">
      <c r="A23" s="59">
        <v>16</v>
      </c>
      <c r="B23" s="1" t="s">
        <v>35</v>
      </c>
      <c r="C23" s="1" t="s">
        <v>107</v>
      </c>
      <c r="D23" s="1" t="s">
        <v>90</v>
      </c>
      <c r="E23" s="1" t="s">
        <v>12</v>
      </c>
      <c r="F23" s="15">
        <v>1660</v>
      </c>
      <c r="G23" s="15">
        <v>1368</v>
      </c>
      <c r="H23" s="15">
        <f t="shared" si="0"/>
        <v>2270880</v>
      </c>
      <c r="I23" s="1" t="s">
        <v>108</v>
      </c>
    </row>
    <row r="24" spans="1:9" ht="25.5" x14ac:dyDescent="0.25">
      <c r="A24" s="59">
        <v>17</v>
      </c>
      <c r="B24" s="1" t="s">
        <v>36</v>
      </c>
      <c r="C24" s="1" t="s">
        <v>252</v>
      </c>
      <c r="D24" s="1" t="s">
        <v>97</v>
      </c>
      <c r="E24" s="1" t="s">
        <v>12</v>
      </c>
      <c r="F24" s="15">
        <v>385</v>
      </c>
      <c r="G24" s="6">
        <v>426212.375</v>
      </c>
      <c r="H24" s="6">
        <v>164091764.375</v>
      </c>
      <c r="I24" s="1" t="s">
        <v>100</v>
      </c>
    </row>
    <row r="25" spans="1:9" ht="25.5" x14ac:dyDescent="0.25">
      <c r="A25" s="59">
        <v>18</v>
      </c>
      <c r="B25" s="1" t="s">
        <v>36</v>
      </c>
      <c r="C25" s="1" t="s">
        <v>252</v>
      </c>
      <c r="D25" s="1" t="s">
        <v>91</v>
      </c>
      <c r="E25" s="1" t="s">
        <v>12</v>
      </c>
      <c r="F25" s="15">
        <v>224</v>
      </c>
      <c r="G25" s="15">
        <v>480000</v>
      </c>
      <c r="H25" s="15">
        <f t="shared" si="0"/>
        <v>107520000</v>
      </c>
      <c r="I25" s="1" t="s">
        <v>100</v>
      </c>
    </row>
    <row r="26" spans="1:9" ht="25.5" x14ac:dyDescent="0.25">
      <c r="A26" s="59">
        <v>19</v>
      </c>
      <c r="B26" s="1" t="s">
        <v>37</v>
      </c>
      <c r="C26" s="1" t="s">
        <v>25</v>
      </c>
      <c r="D26" s="1" t="s">
        <v>93</v>
      </c>
      <c r="E26" s="1" t="s">
        <v>12</v>
      </c>
      <c r="F26" s="15">
        <v>20</v>
      </c>
      <c r="G26" s="6">
        <v>991304.348</v>
      </c>
      <c r="H26" s="6">
        <v>19826086.956999999</v>
      </c>
      <c r="I26" s="1" t="s">
        <v>101</v>
      </c>
    </row>
    <row r="27" spans="1:9" ht="25.5" x14ac:dyDescent="0.25">
      <c r="A27" s="59">
        <v>20</v>
      </c>
      <c r="B27" s="1" t="s">
        <v>37</v>
      </c>
      <c r="C27" s="1" t="s">
        <v>40</v>
      </c>
      <c r="D27" s="1" t="s">
        <v>93</v>
      </c>
      <c r="E27" s="1" t="s">
        <v>12</v>
      </c>
      <c r="F27" s="15">
        <v>15</v>
      </c>
      <c r="G27" s="15">
        <v>1140000</v>
      </c>
      <c r="H27" s="15">
        <f t="shared" si="0"/>
        <v>17100000</v>
      </c>
      <c r="I27" s="1" t="s">
        <v>110</v>
      </c>
    </row>
    <row r="28" spans="1:9" ht="21.75" customHeight="1" x14ac:dyDescent="0.25">
      <c r="A28" s="59">
        <v>21</v>
      </c>
      <c r="B28" s="1" t="s">
        <v>37</v>
      </c>
      <c r="C28" s="1" t="s">
        <v>40</v>
      </c>
      <c r="D28" s="1" t="s">
        <v>94</v>
      </c>
      <c r="E28" s="1" t="s">
        <v>12</v>
      </c>
      <c r="F28" s="15">
        <v>10</v>
      </c>
      <c r="G28" s="6">
        <v>991304.348</v>
      </c>
      <c r="H28" s="6">
        <v>9913043.477</v>
      </c>
      <c r="I28" s="1" t="s">
        <v>101</v>
      </c>
    </row>
    <row r="29" spans="1:9" ht="25.5" x14ac:dyDescent="0.25">
      <c r="A29" s="59">
        <v>22</v>
      </c>
      <c r="B29" s="1" t="s">
        <v>38</v>
      </c>
      <c r="C29" s="1" t="s">
        <v>252</v>
      </c>
      <c r="D29" s="1" t="s">
        <v>95</v>
      </c>
      <c r="E29" s="1" t="s">
        <v>96</v>
      </c>
      <c r="F29" s="15">
        <v>8294</v>
      </c>
      <c r="G29" s="15">
        <v>2580</v>
      </c>
      <c r="H29" s="15">
        <f t="shared" si="0"/>
        <v>21398520</v>
      </c>
      <c r="I29" s="1" t="s">
        <v>102</v>
      </c>
    </row>
    <row r="30" spans="1:9" ht="30.75" customHeight="1" x14ac:dyDescent="0.25">
      <c r="A30" s="59">
        <v>23</v>
      </c>
      <c r="B30" s="5" t="s">
        <v>39</v>
      </c>
      <c r="C30" s="5" t="s">
        <v>40</v>
      </c>
      <c r="D30" s="5" t="s">
        <v>111</v>
      </c>
      <c r="E30" s="5" t="s">
        <v>15</v>
      </c>
      <c r="F30" s="60">
        <v>269.99900000000002</v>
      </c>
      <c r="G30" s="58">
        <v>88000</v>
      </c>
      <c r="H30" s="58">
        <f>F30*G30</f>
        <v>23759912.000000004</v>
      </c>
      <c r="I30" s="13" t="s">
        <v>243</v>
      </c>
    </row>
    <row r="31" spans="1:9" x14ac:dyDescent="0.25">
      <c r="A31" s="59">
        <v>24</v>
      </c>
      <c r="B31" s="1" t="s">
        <v>42</v>
      </c>
      <c r="C31" s="1" t="s">
        <v>105</v>
      </c>
      <c r="D31" s="1" t="s">
        <v>43</v>
      </c>
      <c r="E31" s="1" t="s">
        <v>15</v>
      </c>
      <c r="F31" s="6">
        <v>2.3119999999999998</v>
      </c>
      <c r="G31" s="15">
        <v>485000</v>
      </c>
      <c r="H31" s="15">
        <f>F31*G31</f>
        <v>1121320</v>
      </c>
      <c r="I31" s="3" t="s">
        <v>44</v>
      </c>
    </row>
    <row r="32" spans="1:9" x14ac:dyDescent="0.25">
      <c r="A32" s="59">
        <v>25</v>
      </c>
      <c r="B32" s="1" t="s">
        <v>42</v>
      </c>
      <c r="C32" s="1" t="s">
        <v>105</v>
      </c>
      <c r="D32" s="1" t="s">
        <v>43</v>
      </c>
      <c r="E32" s="1" t="s">
        <v>15</v>
      </c>
      <c r="F32" s="6">
        <v>47.210999999999999</v>
      </c>
      <c r="G32" s="15">
        <v>485000</v>
      </c>
      <c r="H32" s="15">
        <f>F32*G32</f>
        <v>22897335</v>
      </c>
      <c r="I32" s="3" t="s">
        <v>45</v>
      </c>
    </row>
    <row r="33" spans="1:9" x14ac:dyDescent="0.25">
      <c r="A33" s="59">
        <v>26</v>
      </c>
      <c r="B33" s="1" t="s">
        <v>42</v>
      </c>
      <c r="C33" s="1" t="s">
        <v>105</v>
      </c>
      <c r="D33" s="1" t="s">
        <v>43</v>
      </c>
      <c r="E33" s="1" t="s">
        <v>15</v>
      </c>
      <c r="F33" s="6">
        <v>50.476999999999997</v>
      </c>
      <c r="G33" s="15">
        <v>543200</v>
      </c>
      <c r="H33" s="15">
        <f t="shared" ref="H33:H36" si="1">F33*G33</f>
        <v>27419106.399999999</v>
      </c>
      <c r="I33" s="3" t="s">
        <v>46</v>
      </c>
    </row>
    <row r="34" spans="1:9" x14ac:dyDescent="0.25">
      <c r="A34" s="59">
        <v>27</v>
      </c>
      <c r="B34" s="1" t="s">
        <v>42</v>
      </c>
      <c r="C34" s="1" t="s">
        <v>40</v>
      </c>
      <c r="D34" s="1" t="s">
        <v>43</v>
      </c>
      <c r="E34" s="1" t="s">
        <v>15</v>
      </c>
      <c r="F34" s="6">
        <v>32.6</v>
      </c>
      <c r="G34" s="15">
        <v>485000</v>
      </c>
      <c r="H34" s="15">
        <f t="shared" si="1"/>
        <v>15811000</v>
      </c>
      <c r="I34" s="3" t="s">
        <v>47</v>
      </c>
    </row>
    <row r="35" spans="1:9" x14ac:dyDescent="0.25">
      <c r="A35" s="59">
        <v>28</v>
      </c>
      <c r="B35" s="1" t="s">
        <v>42</v>
      </c>
      <c r="C35" s="1" t="s">
        <v>40</v>
      </c>
      <c r="D35" s="1" t="s">
        <v>43</v>
      </c>
      <c r="E35" s="1" t="s">
        <v>15</v>
      </c>
      <c r="F35" s="6">
        <v>28.81</v>
      </c>
      <c r="G35" s="15">
        <v>485000</v>
      </c>
      <c r="H35" s="15">
        <f t="shared" si="1"/>
        <v>13972850</v>
      </c>
      <c r="I35" s="3" t="s">
        <v>45</v>
      </c>
    </row>
    <row r="36" spans="1:9" x14ac:dyDescent="0.25">
      <c r="A36" s="59">
        <v>29</v>
      </c>
      <c r="B36" s="1" t="s">
        <v>42</v>
      </c>
      <c r="C36" s="1" t="s">
        <v>40</v>
      </c>
      <c r="D36" s="1" t="s">
        <v>43</v>
      </c>
      <c r="E36" s="1" t="s">
        <v>15</v>
      </c>
      <c r="F36" s="6">
        <v>21.2</v>
      </c>
      <c r="G36" s="15">
        <v>485000</v>
      </c>
      <c r="H36" s="15">
        <f t="shared" si="1"/>
        <v>10282000</v>
      </c>
      <c r="I36" s="3" t="s">
        <v>48</v>
      </c>
    </row>
    <row r="37" spans="1:9" x14ac:dyDescent="0.25">
      <c r="A37" s="59">
        <v>30</v>
      </c>
      <c r="B37" s="1" t="s">
        <v>50</v>
      </c>
      <c r="C37" s="1" t="s">
        <v>105</v>
      </c>
      <c r="D37" s="4" t="s">
        <v>51</v>
      </c>
      <c r="E37" s="1" t="s">
        <v>55</v>
      </c>
      <c r="F37" s="6">
        <v>10.79</v>
      </c>
      <c r="G37" s="15">
        <v>470000</v>
      </c>
      <c r="H37" s="15">
        <f t="shared" ref="H37:H96" si="2">F37*G37</f>
        <v>5071300</v>
      </c>
      <c r="I37" s="3" t="s">
        <v>49</v>
      </c>
    </row>
    <row r="38" spans="1:9" x14ac:dyDescent="0.25">
      <c r="A38" s="59">
        <v>31</v>
      </c>
      <c r="B38" s="1" t="s">
        <v>50</v>
      </c>
      <c r="C38" s="1" t="s">
        <v>25</v>
      </c>
      <c r="D38" s="4" t="s">
        <v>52</v>
      </c>
      <c r="E38" s="1" t="s">
        <v>55</v>
      </c>
      <c r="F38" s="15">
        <v>1300</v>
      </c>
      <c r="G38" s="15">
        <v>465000</v>
      </c>
      <c r="H38" s="15">
        <f t="shared" si="2"/>
        <v>604500000</v>
      </c>
      <c r="I38" s="3" t="s">
        <v>53</v>
      </c>
    </row>
    <row r="39" spans="1:9" ht="25.5" x14ac:dyDescent="0.25">
      <c r="A39" s="59">
        <v>32</v>
      </c>
      <c r="B39" s="1" t="s">
        <v>50</v>
      </c>
      <c r="C39" s="1" t="s">
        <v>40</v>
      </c>
      <c r="D39" s="5" t="s">
        <v>54</v>
      </c>
      <c r="E39" s="1" t="s">
        <v>55</v>
      </c>
      <c r="F39" s="6">
        <v>182.25</v>
      </c>
      <c r="G39" s="15">
        <v>470000</v>
      </c>
      <c r="H39" s="15">
        <f t="shared" si="2"/>
        <v>85657500</v>
      </c>
      <c r="I39" s="3" t="s">
        <v>53</v>
      </c>
    </row>
    <row r="40" spans="1:9" ht="25.5" x14ac:dyDescent="0.25">
      <c r="A40" s="59">
        <v>33</v>
      </c>
      <c r="B40" s="1" t="s">
        <v>50</v>
      </c>
      <c r="C40" s="1" t="s">
        <v>40</v>
      </c>
      <c r="D40" s="5" t="s">
        <v>54</v>
      </c>
      <c r="E40" s="1" t="s">
        <v>55</v>
      </c>
      <c r="F40" s="6">
        <v>417.75</v>
      </c>
      <c r="G40" s="15">
        <v>470000</v>
      </c>
      <c r="H40" s="15">
        <f t="shared" si="2"/>
        <v>196342500</v>
      </c>
      <c r="I40" s="3" t="s">
        <v>56</v>
      </c>
    </row>
    <row r="41" spans="1:9" ht="25.5" x14ac:dyDescent="0.25">
      <c r="A41" s="59">
        <v>34</v>
      </c>
      <c r="B41" s="1" t="s">
        <v>50</v>
      </c>
      <c r="C41" s="1" t="s">
        <v>104</v>
      </c>
      <c r="D41" s="4" t="s">
        <v>52</v>
      </c>
      <c r="E41" s="1" t="s">
        <v>55</v>
      </c>
      <c r="F41" s="6">
        <v>581.88699999999994</v>
      </c>
      <c r="G41" s="15">
        <v>465000</v>
      </c>
      <c r="H41" s="15">
        <f t="shared" si="2"/>
        <v>270577455</v>
      </c>
      <c r="I41" s="3" t="s">
        <v>57</v>
      </c>
    </row>
    <row r="42" spans="1:9" ht="20.25" customHeight="1" x14ac:dyDescent="0.25">
      <c r="A42" s="59">
        <v>35</v>
      </c>
      <c r="B42" s="1" t="s">
        <v>58</v>
      </c>
      <c r="C42" s="1" t="s">
        <v>25</v>
      </c>
      <c r="D42" s="4" t="s">
        <v>59</v>
      </c>
      <c r="E42" s="1" t="s">
        <v>15</v>
      </c>
      <c r="F42" s="15">
        <v>10</v>
      </c>
      <c r="G42" s="15">
        <v>1598000</v>
      </c>
      <c r="H42" s="15">
        <f t="shared" si="2"/>
        <v>15980000</v>
      </c>
      <c r="I42" s="3" t="s">
        <v>60</v>
      </c>
    </row>
    <row r="43" spans="1:9" ht="24.75" customHeight="1" x14ac:dyDescent="0.25">
      <c r="A43" s="59">
        <v>36</v>
      </c>
      <c r="B43" s="1" t="s">
        <v>58</v>
      </c>
      <c r="C43" s="1" t="s">
        <v>40</v>
      </c>
      <c r="D43" s="4" t="s">
        <v>59</v>
      </c>
      <c r="E43" s="1" t="s">
        <v>15</v>
      </c>
      <c r="F43" s="6">
        <v>2.5</v>
      </c>
      <c r="G43" s="15">
        <v>1598000</v>
      </c>
      <c r="H43" s="15">
        <f t="shared" si="2"/>
        <v>3995000</v>
      </c>
      <c r="I43" s="3" t="s">
        <v>60</v>
      </c>
    </row>
    <row r="44" spans="1:9" ht="24.75" customHeight="1" x14ac:dyDescent="0.25">
      <c r="A44" s="59">
        <v>37</v>
      </c>
      <c r="B44" s="1" t="s">
        <v>58</v>
      </c>
      <c r="C44" s="1" t="s">
        <v>40</v>
      </c>
      <c r="D44" s="4" t="s">
        <v>59</v>
      </c>
      <c r="E44" s="1" t="s">
        <v>15</v>
      </c>
      <c r="F44" s="6">
        <v>7.5</v>
      </c>
      <c r="G44" s="15">
        <v>1598000</v>
      </c>
      <c r="H44" s="15">
        <f t="shared" si="2"/>
        <v>11985000</v>
      </c>
      <c r="I44" s="3" t="s">
        <v>61</v>
      </c>
    </row>
    <row r="45" spans="1:9" ht="25.5" x14ac:dyDescent="0.25">
      <c r="A45" s="59">
        <v>38</v>
      </c>
      <c r="B45" s="1" t="s">
        <v>58</v>
      </c>
      <c r="C45" s="1" t="s">
        <v>104</v>
      </c>
      <c r="D45" s="4" t="s">
        <v>59</v>
      </c>
      <c r="E45" s="1" t="s">
        <v>15</v>
      </c>
      <c r="F45" s="6">
        <v>17.96</v>
      </c>
      <c r="G45" s="15">
        <v>1598000</v>
      </c>
      <c r="H45" s="15">
        <f t="shared" si="2"/>
        <v>28700080</v>
      </c>
      <c r="I45" s="3" t="s">
        <v>60</v>
      </c>
    </row>
    <row r="46" spans="1:9" s="10" customFormat="1" ht="26.25" customHeight="1" x14ac:dyDescent="0.25">
      <c r="A46" s="59">
        <v>39</v>
      </c>
      <c r="B46" s="5" t="s">
        <v>41</v>
      </c>
      <c r="C46" s="5" t="s">
        <v>105</v>
      </c>
      <c r="D46" s="12" t="s">
        <v>67</v>
      </c>
      <c r="E46" s="5" t="s">
        <v>15</v>
      </c>
      <c r="F46" s="58">
        <v>235</v>
      </c>
      <c r="G46" s="58">
        <v>318000</v>
      </c>
      <c r="H46" s="58">
        <f t="shared" si="2"/>
        <v>74730000</v>
      </c>
      <c r="I46" s="13" t="s">
        <v>44</v>
      </c>
    </row>
    <row r="47" spans="1:9" ht="25.5" x14ac:dyDescent="0.25">
      <c r="A47" s="59">
        <v>40</v>
      </c>
      <c r="B47" s="1" t="s">
        <v>62</v>
      </c>
      <c r="C47" s="1" t="s">
        <v>252</v>
      </c>
      <c r="D47" s="4" t="s">
        <v>65</v>
      </c>
      <c r="E47" s="1" t="s">
        <v>15</v>
      </c>
      <c r="F47" s="15">
        <v>49.6</v>
      </c>
      <c r="G47" s="15">
        <v>1349600</v>
      </c>
      <c r="H47" s="15">
        <f t="shared" si="2"/>
        <v>66940160</v>
      </c>
      <c r="I47" s="3" t="s">
        <v>45</v>
      </c>
    </row>
    <row r="48" spans="1:9" ht="25.5" x14ac:dyDescent="0.25">
      <c r="A48" s="59">
        <v>41</v>
      </c>
      <c r="B48" s="1" t="s">
        <v>62</v>
      </c>
      <c r="C48" s="1" t="s">
        <v>252</v>
      </c>
      <c r="D48" s="4" t="s">
        <v>66</v>
      </c>
      <c r="E48" s="1" t="s">
        <v>15</v>
      </c>
      <c r="F48" s="15">
        <v>5</v>
      </c>
      <c r="G48" s="15">
        <v>1344000</v>
      </c>
      <c r="H48" s="15">
        <f t="shared" si="2"/>
        <v>6720000</v>
      </c>
      <c r="I48" s="3" t="s">
        <v>68</v>
      </c>
    </row>
    <row r="49" spans="1:9" ht="25.5" x14ac:dyDescent="0.25">
      <c r="A49" s="59">
        <v>42</v>
      </c>
      <c r="B49" s="1" t="s">
        <v>63</v>
      </c>
      <c r="C49" s="1" t="s">
        <v>252</v>
      </c>
      <c r="D49" s="4" t="s">
        <v>65</v>
      </c>
      <c r="E49" s="1" t="s">
        <v>15</v>
      </c>
      <c r="F49" s="15">
        <v>45</v>
      </c>
      <c r="G49" s="15">
        <v>1349600</v>
      </c>
      <c r="H49" s="15">
        <f t="shared" si="2"/>
        <v>60732000</v>
      </c>
      <c r="I49" s="3" t="s">
        <v>69</v>
      </c>
    </row>
    <row r="50" spans="1:9" ht="25.5" x14ac:dyDescent="0.25">
      <c r="A50" s="59">
        <v>43</v>
      </c>
      <c r="B50" s="1" t="s">
        <v>64</v>
      </c>
      <c r="C50" s="1" t="s">
        <v>252</v>
      </c>
      <c r="D50" s="4" t="s">
        <v>65</v>
      </c>
      <c r="E50" s="1" t="s">
        <v>15</v>
      </c>
      <c r="F50" s="15">
        <v>45</v>
      </c>
      <c r="G50" s="15">
        <v>1349600</v>
      </c>
      <c r="H50" s="15">
        <f t="shared" si="2"/>
        <v>60732000</v>
      </c>
      <c r="I50" s="3" t="s">
        <v>69</v>
      </c>
    </row>
    <row r="51" spans="1:9" ht="25.5" x14ac:dyDescent="0.25">
      <c r="A51" s="59">
        <v>44</v>
      </c>
      <c r="B51" s="1" t="s">
        <v>70</v>
      </c>
      <c r="C51" s="1" t="s">
        <v>252</v>
      </c>
      <c r="D51" s="4" t="s">
        <v>71</v>
      </c>
      <c r="E51" s="1" t="s">
        <v>72</v>
      </c>
      <c r="F51" s="15">
        <v>330</v>
      </c>
      <c r="G51" s="15">
        <v>37500</v>
      </c>
      <c r="H51" s="15">
        <f t="shared" si="2"/>
        <v>12375000</v>
      </c>
      <c r="I51" s="3" t="s">
        <v>73</v>
      </c>
    </row>
    <row r="52" spans="1:9" ht="25.5" x14ac:dyDescent="0.25">
      <c r="A52" s="59">
        <v>45</v>
      </c>
      <c r="B52" s="1" t="s">
        <v>70</v>
      </c>
      <c r="C52" s="1" t="s">
        <v>252</v>
      </c>
      <c r="D52" s="4" t="s">
        <v>71</v>
      </c>
      <c r="E52" s="1" t="s">
        <v>72</v>
      </c>
      <c r="F52" s="15">
        <v>314</v>
      </c>
      <c r="G52" s="15">
        <v>37500</v>
      </c>
      <c r="H52" s="15">
        <f t="shared" si="2"/>
        <v>11775000</v>
      </c>
      <c r="I52" s="3" t="s">
        <v>74</v>
      </c>
    </row>
    <row r="53" spans="1:9" ht="21.75" customHeight="1" x14ac:dyDescent="0.25">
      <c r="A53" s="59">
        <v>46</v>
      </c>
      <c r="B53" s="1" t="s">
        <v>75</v>
      </c>
      <c r="C53" s="5" t="s">
        <v>112</v>
      </c>
      <c r="D53" s="8" t="s">
        <v>76</v>
      </c>
      <c r="E53" s="1" t="s">
        <v>15</v>
      </c>
      <c r="F53" s="6">
        <v>13935.564</v>
      </c>
      <c r="G53" s="15">
        <v>168000</v>
      </c>
      <c r="H53" s="15">
        <f t="shared" si="2"/>
        <v>2341174752</v>
      </c>
      <c r="I53" s="3" t="s">
        <v>74</v>
      </c>
    </row>
    <row r="54" spans="1:9" ht="29.25" customHeight="1" x14ac:dyDescent="0.25">
      <c r="A54" s="59">
        <v>47</v>
      </c>
      <c r="B54" s="1" t="s">
        <v>77</v>
      </c>
      <c r="C54" s="1" t="s">
        <v>252</v>
      </c>
      <c r="D54" s="4" t="s">
        <v>78</v>
      </c>
      <c r="E54" s="1" t="s">
        <v>15</v>
      </c>
      <c r="F54" s="15">
        <v>358</v>
      </c>
      <c r="G54" s="15">
        <v>296900</v>
      </c>
      <c r="H54" s="15">
        <f t="shared" si="2"/>
        <v>106290200</v>
      </c>
      <c r="I54" s="3" t="s">
        <v>79</v>
      </c>
    </row>
    <row r="55" spans="1:9" ht="29.25" customHeight="1" x14ac:dyDescent="0.25">
      <c r="A55" s="59">
        <v>48</v>
      </c>
      <c r="B55" s="1" t="s">
        <v>77</v>
      </c>
      <c r="C55" s="1" t="s">
        <v>106</v>
      </c>
      <c r="D55" s="4" t="s">
        <v>78</v>
      </c>
      <c r="E55" s="1" t="s">
        <v>15</v>
      </c>
      <c r="F55" s="15">
        <v>358</v>
      </c>
      <c r="G55" s="15">
        <v>296900</v>
      </c>
      <c r="H55" s="15">
        <f t="shared" si="2"/>
        <v>106290200</v>
      </c>
      <c r="I55" s="3" t="s">
        <v>80</v>
      </c>
    </row>
    <row r="56" spans="1:9" ht="29.25" customHeight="1" x14ac:dyDescent="0.25">
      <c r="A56" s="59">
        <v>49</v>
      </c>
      <c r="B56" s="1" t="s">
        <v>82</v>
      </c>
      <c r="C56" s="1" t="s">
        <v>105</v>
      </c>
      <c r="D56" s="4" t="s">
        <v>78</v>
      </c>
      <c r="E56" s="1" t="s">
        <v>15</v>
      </c>
      <c r="F56" s="7">
        <v>362.15260000000001</v>
      </c>
      <c r="G56" s="15">
        <v>363000</v>
      </c>
      <c r="H56" s="15">
        <f t="shared" si="2"/>
        <v>131461393.8</v>
      </c>
      <c r="I56" s="3" t="s">
        <v>80</v>
      </c>
    </row>
    <row r="57" spans="1:9" ht="29.25" customHeight="1" x14ac:dyDescent="0.25">
      <c r="A57" s="59">
        <v>50</v>
      </c>
      <c r="B57" s="1" t="s">
        <v>82</v>
      </c>
      <c r="C57" s="1" t="s">
        <v>105</v>
      </c>
      <c r="D57" s="4" t="s">
        <v>78</v>
      </c>
      <c r="E57" s="1" t="s">
        <v>15</v>
      </c>
      <c r="F57" s="6">
        <v>199.108</v>
      </c>
      <c r="G57" s="15">
        <v>363000</v>
      </c>
      <c r="H57" s="15">
        <f t="shared" si="2"/>
        <v>72276204</v>
      </c>
      <c r="I57" s="3" t="s">
        <v>81</v>
      </c>
    </row>
    <row r="58" spans="1:9" ht="29.25" customHeight="1" x14ac:dyDescent="0.25">
      <c r="A58" s="59">
        <v>51</v>
      </c>
      <c r="B58" s="1" t="s">
        <v>82</v>
      </c>
      <c r="C58" s="1" t="s">
        <v>105</v>
      </c>
      <c r="D58" s="4" t="s">
        <v>78</v>
      </c>
      <c r="E58" s="1" t="s">
        <v>15</v>
      </c>
      <c r="F58" s="6">
        <v>338.75488000000001</v>
      </c>
      <c r="G58" s="15">
        <v>363000</v>
      </c>
      <c r="H58" s="15">
        <f t="shared" si="2"/>
        <v>122968021.44000001</v>
      </c>
      <c r="I58" s="3" t="s">
        <v>83</v>
      </c>
    </row>
    <row r="59" spans="1:9" ht="29.25" customHeight="1" x14ac:dyDescent="0.25">
      <c r="A59" s="59">
        <v>52</v>
      </c>
      <c r="B59" s="1" t="s">
        <v>82</v>
      </c>
      <c r="C59" s="1" t="s">
        <v>252</v>
      </c>
      <c r="D59" s="4" t="s">
        <v>78</v>
      </c>
      <c r="E59" s="1" t="s">
        <v>15</v>
      </c>
      <c r="F59" s="15">
        <v>400</v>
      </c>
      <c r="G59" s="3">
        <v>363000</v>
      </c>
      <c r="H59" s="15">
        <f t="shared" si="2"/>
        <v>145200000</v>
      </c>
      <c r="I59" s="3" t="s">
        <v>79</v>
      </c>
    </row>
    <row r="60" spans="1:9" ht="29.25" customHeight="1" x14ac:dyDescent="0.25">
      <c r="A60" s="59">
        <v>53</v>
      </c>
      <c r="B60" s="1" t="s">
        <v>82</v>
      </c>
      <c r="C60" s="1" t="s">
        <v>25</v>
      </c>
      <c r="D60" s="4" t="s">
        <v>78</v>
      </c>
      <c r="E60" s="1" t="s">
        <v>15</v>
      </c>
      <c r="F60" s="15">
        <v>400</v>
      </c>
      <c r="G60" s="3">
        <v>363000</v>
      </c>
      <c r="H60" s="15">
        <f t="shared" si="2"/>
        <v>145200000</v>
      </c>
      <c r="I60" s="3" t="s">
        <v>74</v>
      </c>
    </row>
    <row r="61" spans="1:9" ht="29.25" customHeight="1" x14ac:dyDescent="0.25">
      <c r="A61" s="59">
        <v>54</v>
      </c>
      <c r="B61" s="1" t="s">
        <v>82</v>
      </c>
      <c r="C61" s="1" t="s">
        <v>104</v>
      </c>
      <c r="D61" s="4" t="s">
        <v>78</v>
      </c>
      <c r="E61" s="1" t="s">
        <v>15</v>
      </c>
      <c r="F61" s="15">
        <v>378</v>
      </c>
      <c r="G61" s="3">
        <v>363000</v>
      </c>
      <c r="H61" s="15">
        <f t="shared" si="2"/>
        <v>137214000</v>
      </c>
      <c r="I61" s="3" t="s">
        <v>84</v>
      </c>
    </row>
    <row r="62" spans="1:9" ht="29.25" customHeight="1" x14ac:dyDescent="0.25">
      <c r="A62" s="59">
        <v>55</v>
      </c>
      <c r="B62" s="1" t="s">
        <v>82</v>
      </c>
      <c r="C62" s="1" t="s">
        <v>104</v>
      </c>
      <c r="D62" s="4" t="s">
        <v>78</v>
      </c>
      <c r="E62" s="1" t="s">
        <v>15</v>
      </c>
      <c r="F62" s="15">
        <v>500</v>
      </c>
      <c r="G62" s="3">
        <v>363000</v>
      </c>
      <c r="H62" s="15">
        <f t="shared" si="2"/>
        <v>181500000</v>
      </c>
      <c r="I62" s="3" t="s">
        <v>85</v>
      </c>
    </row>
    <row r="63" spans="1:9" ht="29.25" customHeight="1" x14ac:dyDescent="0.25">
      <c r="A63" s="59">
        <v>56</v>
      </c>
      <c r="B63" s="1" t="s">
        <v>87</v>
      </c>
      <c r="C63" s="1" t="s">
        <v>25</v>
      </c>
      <c r="D63" s="4" t="s">
        <v>78</v>
      </c>
      <c r="E63" s="4" t="s">
        <v>15</v>
      </c>
      <c r="F63" s="15">
        <v>40</v>
      </c>
      <c r="G63" s="3">
        <v>342500</v>
      </c>
      <c r="H63" s="15">
        <f t="shared" si="2"/>
        <v>13700000</v>
      </c>
      <c r="I63" s="3" t="s">
        <v>86</v>
      </c>
    </row>
    <row r="64" spans="1:9" ht="30" customHeight="1" x14ac:dyDescent="0.25">
      <c r="A64" s="59">
        <v>57</v>
      </c>
      <c r="B64" s="1" t="s">
        <v>248</v>
      </c>
      <c r="C64" s="1" t="s">
        <v>252</v>
      </c>
      <c r="D64" s="4" t="s">
        <v>244</v>
      </c>
      <c r="E64" s="4" t="s">
        <v>15</v>
      </c>
      <c r="F64" s="15">
        <v>100</v>
      </c>
      <c r="G64" s="3">
        <v>990000</v>
      </c>
      <c r="H64" s="15">
        <f t="shared" si="2"/>
        <v>99000000</v>
      </c>
      <c r="I64" s="3" t="s">
        <v>245</v>
      </c>
    </row>
    <row r="65" spans="1:9" ht="24" customHeight="1" x14ac:dyDescent="0.25">
      <c r="A65" s="59">
        <v>58</v>
      </c>
      <c r="B65" s="1" t="s">
        <v>248</v>
      </c>
      <c r="C65" s="1" t="s">
        <v>25</v>
      </c>
      <c r="D65" s="4" t="s">
        <v>137</v>
      </c>
      <c r="E65" s="4" t="s">
        <v>15</v>
      </c>
      <c r="F65" s="15">
        <v>80</v>
      </c>
      <c r="G65" s="3">
        <v>990000</v>
      </c>
      <c r="H65" s="15">
        <f t="shared" si="2"/>
        <v>79200000</v>
      </c>
      <c r="I65" s="3" t="s">
        <v>246</v>
      </c>
    </row>
    <row r="66" spans="1:9" ht="30" customHeight="1" x14ac:dyDescent="0.25">
      <c r="A66" s="59">
        <v>59</v>
      </c>
      <c r="B66" s="1" t="s">
        <v>248</v>
      </c>
      <c r="C66" s="1" t="s">
        <v>25</v>
      </c>
      <c r="D66" s="4" t="s">
        <v>137</v>
      </c>
      <c r="E66" s="4" t="s">
        <v>15</v>
      </c>
      <c r="F66" s="15">
        <v>20</v>
      </c>
      <c r="G66" s="3">
        <v>990000</v>
      </c>
      <c r="H66" s="15">
        <f t="shared" si="2"/>
        <v>19800000</v>
      </c>
      <c r="I66" s="3" t="s">
        <v>247</v>
      </c>
    </row>
    <row r="67" spans="1:9" ht="42" customHeight="1" x14ac:dyDescent="0.25">
      <c r="A67" s="59">
        <v>60</v>
      </c>
      <c r="B67" s="1" t="s">
        <v>248</v>
      </c>
      <c r="C67" s="1" t="s">
        <v>40</v>
      </c>
      <c r="D67" s="4" t="s">
        <v>144</v>
      </c>
      <c r="E67" s="4" t="s">
        <v>15</v>
      </c>
      <c r="F67" s="15">
        <v>78.92</v>
      </c>
      <c r="G67" s="3">
        <v>990000</v>
      </c>
      <c r="H67" s="15">
        <f t="shared" si="2"/>
        <v>78130800</v>
      </c>
      <c r="I67" s="3" t="s">
        <v>245</v>
      </c>
    </row>
    <row r="68" spans="1:9" ht="40.5" customHeight="1" x14ac:dyDescent="0.25">
      <c r="A68" s="59">
        <v>61</v>
      </c>
      <c r="B68" s="1" t="s">
        <v>248</v>
      </c>
      <c r="C68" s="1" t="s">
        <v>40</v>
      </c>
      <c r="D68" s="4" t="s">
        <v>144</v>
      </c>
      <c r="E68" s="4" t="s">
        <v>15</v>
      </c>
      <c r="F68" s="6">
        <v>121.08</v>
      </c>
      <c r="G68" s="3">
        <v>990000</v>
      </c>
      <c r="H68" s="15">
        <f t="shared" si="2"/>
        <v>119869200</v>
      </c>
      <c r="I68" s="3" t="s">
        <v>246</v>
      </c>
    </row>
    <row r="69" spans="1:9" ht="24" customHeight="1" x14ac:dyDescent="0.25">
      <c r="A69" s="59">
        <v>62</v>
      </c>
      <c r="B69" s="1" t="s">
        <v>248</v>
      </c>
      <c r="C69" s="1" t="s">
        <v>40</v>
      </c>
      <c r="D69" s="4" t="s">
        <v>137</v>
      </c>
      <c r="E69" s="4" t="s">
        <v>15</v>
      </c>
      <c r="F69" s="15">
        <v>100</v>
      </c>
      <c r="G69" s="3">
        <v>1000000</v>
      </c>
      <c r="H69" s="15">
        <f t="shared" si="2"/>
        <v>100000000</v>
      </c>
      <c r="I69" s="3" t="s">
        <v>249</v>
      </c>
    </row>
    <row r="70" spans="1:9" ht="24" customHeight="1" x14ac:dyDescent="0.25">
      <c r="A70" s="59">
        <v>63</v>
      </c>
      <c r="B70" s="4" t="s">
        <v>151</v>
      </c>
      <c r="C70" s="5" t="s">
        <v>105</v>
      </c>
      <c r="D70" s="1" t="s">
        <v>153</v>
      </c>
      <c r="E70" s="4" t="s">
        <v>12</v>
      </c>
      <c r="F70" s="15">
        <v>28000</v>
      </c>
      <c r="G70" s="3">
        <v>290</v>
      </c>
      <c r="H70" s="15">
        <f t="shared" si="2"/>
        <v>8120000</v>
      </c>
      <c r="I70" s="3" t="s">
        <v>155</v>
      </c>
    </row>
    <row r="71" spans="1:9" ht="24" customHeight="1" x14ac:dyDescent="0.25">
      <c r="A71" s="59">
        <v>64</v>
      </c>
      <c r="B71" s="4" t="s">
        <v>158</v>
      </c>
      <c r="C71" s="5" t="s">
        <v>105</v>
      </c>
      <c r="D71" s="1" t="s">
        <v>153</v>
      </c>
      <c r="E71" s="4" t="s">
        <v>12</v>
      </c>
      <c r="F71" s="15">
        <v>26000</v>
      </c>
      <c r="G71" s="3">
        <v>348</v>
      </c>
      <c r="H71" s="15">
        <f t="shared" si="2"/>
        <v>9048000</v>
      </c>
      <c r="I71" s="3" t="s">
        <v>155</v>
      </c>
    </row>
    <row r="72" spans="1:9" ht="31.5" customHeight="1" x14ac:dyDescent="0.25">
      <c r="A72" s="59">
        <v>65</v>
      </c>
      <c r="B72" s="1" t="s">
        <v>160</v>
      </c>
      <c r="C72" s="1" t="s">
        <v>252</v>
      </c>
      <c r="D72" s="1" t="s">
        <v>153</v>
      </c>
      <c r="E72" s="4" t="s">
        <v>12</v>
      </c>
      <c r="F72" s="15">
        <v>3000</v>
      </c>
      <c r="G72" s="3">
        <v>1800</v>
      </c>
      <c r="H72" s="15">
        <f t="shared" si="2"/>
        <v>5400000</v>
      </c>
      <c r="I72" s="3" t="s">
        <v>155</v>
      </c>
    </row>
    <row r="73" spans="1:9" ht="28.5" customHeight="1" x14ac:dyDescent="0.25">
      <c r="A73" s="59">
        <v>66</v>
      </c>
      <c r="B73" s="1" t="s">
        <v>160</v>
      </c>
      <c r="C73" s="1" t="s">
        <v>252</v>
      </c>
      <c r="D73" s="1" t="s">
        <v>153</v>
      </c>
      <c r="E73" s="4" t="s">
        <v>12</v>
      </c>
      <c r="F73" s="15">
        <v>800</v>
      </c>
      <c r="G73" s="3">
        <v>2800</v>
      </c>
      <c r="H73" s="15">
        <f t="shared" si="2"/>
        <v>2240000</v>
      </c>
      <c r="I73" s="3" t="s">
        <v>169</v>
      </c>
    </row>
    <row r="74" spans="1:9" ht="34.5" customHeight="1" x14ac:dyDescent="0.25">
      <c r="A74" s="59">
        <v>67</v>
      </c>
      <c r="B74" s="1" t="s">
        <v>151</v>
      </c>
      <c r="C74" s="1" t="s">
        <v>252</v>
      </c>
      <c r="D74" s="1" t="s">
        <v>153</v>
      </c>
      <c r="E74" s="4" t="s">
        <v>12</v>
      </c>
      <c r="F74" s="15">
        <v>40100</v>
      </c>
      <c r="G74" s="3">
        <v>680</v>
      </c>
      <c r="H74" s="15">
        <f t="shared" si="2"/>
        <v>27268000</v>
      </c>
      <c r="I74" s="3" t="s">
        <v>155</v>
      </c>
    </row>
    <row r="75" spans="1:9" ht="34.5" customHeight="1" x14ac:dyDescent="0.25">
      <c r="A75" s="59">
        <v>68</v>
      </c>
      <c r="B75" s="1" t="s">
        <v>151</v>
      </c>
      <c r="C75" s="1" t="s">
        <v>252</v>
      </c>
      <c r="D75" s="1" t="s">
        <v>153</v>
      </c>
      <c r="E75" s="4" t="s">
        <v>12</v>
      </c>
      <c r="F75" s="15">
        <v>27000</v>
      </c>
      <c r="G75" s="3">
        <v>290</v>
      </c>
      <c r="H75" s="15">
        <f t="shared" si="2"/>
        <v>7830000</v>
      </c>
      <c r="I75" s="3" t="s">
        <v>169</v>
      </c>
    </row>
    <row r="76" spans="1:9" ht="34.5" customHeight="1" x14ac:dyDescent="0.25">
      <c r="A76" s="59">
        <v>69</v>
      </c>
      <c r="B76" s="1" t="s">
        <v>151</v>
      </c>
      <c r="C76" s="1" t="s">
        <v>252</v>
      </c>
      <c r="D76" s="4" t="s">
        <v>254</v>
      </c>
      <c r="E76" s="4" t="s">
        <v>12</v>
      </c>
      <c r="F76" s="15">
        <v>14000</v>
      </c>
      <c r="G76" s="3">
        <v>274</v>
      </c>
      <c r="H76" s="15">
        <f t="shared" si="2"/>
        <v>3836000</v>
      </c>
      <c r="I76" s="3" t="s">
        <v>173</v>
      </c>
    </row>
    <row r="77" spans="1:9" ht="34.5" customHeight="1" x14ac:dyDescent="0.25">
      <c r="A77" s="59">
        <v>70</v>
      </c>
      <c r="B77" s="1" t="s">
        <v>151</v>
      </c>
      <c r="C77" s="1" t="s">
        <v>252</v>
      </c>
      <c r="D77" s="4" t="s">
        <v>255</v>
      </c>
      <c r="E77" s="4" t="s">
        <v>12</v>
      </c>
      <c r="F77" s="15">
        <v>800</v>
      </c>
      <c r="G77" s="3">
        <v>685</v>
      </c>
      <c r="H77" s="15">
        <f t="shared" si="2"/>
        <v>548000</v>
      </c>
      <c r="I77" s="3" t="s">
        <v>173</v>
      </c>
    </row>
    <row r="78" spans="1:9" ht="34.5" customHeight="1" x14ac:dyDescent="0.25">
      <c r="A78" s="59">
        <v>71</v>
      </c>
      <c r="B78" s="1" t="s">
        <v>151</v>
      </c>
      <c r="C78" s="1" t="s">
        <v>252</v>
      </c>
      <c r="D78" s="4" t="s">
        <v>178</v>
      </c>
      <c r="E78" s="4" t="s">
        <v>12</v>
      </c>
      <c r="F78" s="15">
        <v>8000</v>
      </c>
      <c r="G78" s="3">
        <v>97</v>
      </c>
      <c r="H78" s="15">
        <f t="shared" si="2"/>
        <v>776000</v>
      </c>
      <c r="I78" s="3" t="s">
        <v>250</v>
      </c>
    </row>
    <row r="79" spans="1:9" ht="29.25" customHeight="1" x14ac:dyDescent="0.25">
      <c r="A79" s="59">
        <v>72</v>
      </c>
      <c r="B79" s="1" t="s">
        <v>158</v>
      </c>
      <c r="C79" s="1" t="s">
        <v>252</v>
      </c>
      <c r="D79" s="4" t="s">
        <v>254</v>
      </c>
      <c r="E79" s="4" t="s">
        <v>12</v>
      </c>
      <c r="F79" s="15">
        <v>15550</v>
      </c>
      <c r="G79" s="3">
        <v>850</v>
      </c>
      <c r="H79" s="15">
        <f t="shared" si="2"/>
        <v>13217500</v>
      </c>
      <c r="I79" s="3" t="s">
        <v>173</v>
      </c>
    </row>
    <row r="80" spans="1:9" ht="29.25" customHeight="1" x14ac:dyDescent="0.25">
      <c r="A80" s="59">
        <v>73</v>
      </c>
      <c r="B80" s="1" t="s">
        <v>158</v>
      </c>
      <c r="C80" s="1" t="s">
        <v>252</v>
      </c>
      <c r="D80" s="4" t="s">
        <v>255</v>
      </c>
      <c r="E80" s="4" t="s">
        <v>12</v>
      </c>
      <c r="F80" s="15">
        <v>12450</v>
      </c>
      <c r="G80" s="3">
        <v>850</v>
      </c>
      <c r="H80" s="15">
        <f t="shared" si="2"/>
        <v>10582500</v>
      </c>
      <c r="I80" s="3" t="s">
        <v>169</v>
      </c>
    </row>
    <row r="81" spans="1:9" ht="29.25" customHeight="1" x14ac:dyDescent="0.25">
      <c r="A81" s="59">
        <v>74</v>
      </c>
      <c r="B81" s="1" t="s">
        <v>158</v>
      </c>
      <c r="C81" s="1" t="s">
        <v>252</v>
      </c>
      <c r="D81" s="1" t="s">
        <v>153</v>
      </c>
      <c r="E81" s="4" t="s">
        <v>12</v>
      </c>
      <c r="F81" s="15">
        <v>13900</v>
      </c>
      <c r="G81" s="3">
        <v>348</v>
      </c>
      <c r="H81" s="15">
        <f t="shared" si="2"/>
        <v>4837200</v>
      </c>
      <c r="I81" s="3" t="s">
        <v>182</v>
      </c>
    </row>
    <row r="82" spans="1:9" ht="29.25" customHeight="1" x14ac:dyDescent="0.25">
      <c r="A82" s="59">
        <v>75</v>
      </c>
      <c r="B82" s="1" t="s">
        <v>158</v>
      </c>
      <c r="C82" s="1" t="s">
        <v>252</v>
      </c>
      <c r="D82" s="1" t="s">
        <v>153</v>
      </c>
      <c r="E82" s="4" t="s">
        <v>12</v>
      </c>
      <c r="F82" s="15">
        <v>29900</v>
      </c>
      <c r="G82" s="3">
        <v>880</v>
      </c>
      <c r="H82" s="15">
        <f t="shared" si="2"/>
        <v>26312000</v>
      </c>
      <c r="I82" s="3" t="s">
        <v>169</v>
      </c>
    </row>
    <row r="83" spans="1:9" ht="29.25" customHeight="1" x14ac:dyDescent="0.25">
      <c r="A83" s="59">
        <v>76</v>
      </c>
      <c r="B83" s="1" t="s">
        <v>184</v>
      </c>
      <c r="C83" s="1" t="s">
        <v>252</v>
      </c>
      <c r="D83" s="1" t="s">
        <v>153</v>
      </c>
      <c r="E83" s="4" t="s">
        <v>12</v>
      </c>
      <c r="F83" s="15">
        <v>6000</v>
      </c>
      <c r="G83" s="3">
        <v>890</v>
      </c>
      <c r="H83" s="15">
        <f t="shared" si="2"/>
        <v>5340000</v>
      </c>
      <c r="I83" s="3" t="s">
        <v>155</v>
      </c>
    </row>
    <row r="84" spans="1:9" ht="29.25" customHeight="1" x14ac:dyDescent="0.25">
      <c r="A84" s="59">
        <v>77</v>
      </c>
      <c r="B84" s="1" t="s">
        <v>184</v>
      </c>
      <c r="C84" s="1" t="s">
        <v>252</v>
      </c>
      <c r="D84" s="1" t="s">
        <v>153</v>
      </c>
      <c r="E84" s="4" t="s">
        <v>12</v>
      </c>
      <c r="F84" s="15">
        <v>1000</v>
      </c>
      <c r="G84" s="3">
        <v>980</v>
      </c>
      <c r="H84" s="15">
        <f t="shared" si="2"/>
        <v>980000</v>
      </c>
      <c r="I84" s="3" t="s">
        <v>169</v>
      </c>
    </row>
    <row r="85" spans="1:9" ht="29.25" customHeight="1" x14ac:dyDescent="0.25">
      <c r="A85" s="59">
        <v>78</v>
      </c>
      <c r="B85" s="1" t="s">
        <v>184</v>
      </c>
      <c r="C85" s="1" t="s">
        <v>252</v>
      </c>
      <c r="D85" s="1" t="s">
        <v>153</v>
      </c>
      <c r="E85" s="4" t="s">
        <v>12</v>
      </c>
      <c r="F85" s="15">
        <v>25100</v>
      </c>
      <c r="G85" s="3">
        <v>980</v>
      </c>
      <c r="H85" s="15">
        <f t="shared" si="2"/>
        <v>24598000</v>
      </c>
      <c r="I85" s="3" t="s">
        <v>169</v>
      </c>
    </row>
    <row r="86" spans="1:9" ht="29.25" customHeight="1" x14ac:dyDescent="0.25">
      <c r="A86" s="59">
        <v>79</v>
      </c>
      <c r="B86" s="1" t="s">
        <v>184</v>
      </c>
      <c r="C86" s="1" t="s">
        <v>252</v>
      </c>
      <c r="D86" s="4" t="s">
        <v>186</v>
      </c>
      <c r="E86" s="4" t="s">
        <v>12</v>
      </c>
      <c r="F86" s="15">
        <v>4785</v>
      </c>
      <c r="G86" s="3">
        <v>794</v>
      </c>
      <c r="H86" s="15">
        <f t="shared" si="2"/>
        <v>3799290</v>
      </c>
      <c r="I86" s="3" t="s">
        <v>188</v>
      </c>
    </row>
    <row r="87" spans="1:9" ht="29.25" customHeight="1" x14ac:dyDescent="0.25">
      <c r="A87" s="59">
        <v>80</v>
      </c>
      <c r="B87" s="1" t="s">
        <v>184</v>
      </c>
      <c r="C87" s="1" t="s">
        <v>252</v>
      </c>
      <c r="D87" s="4" t="s">
        <v>186</v>
      </c>
      <c r="E87" s="4" t="s">
        <v>12</v>
      </c>
      <c r="F87" s="15">
        <v>15</v>
      </c>
      <c r="G87" s="3">
        <v>794</v>
      </c>
      <c r="H87" s="15">
        <f t="shared" si="2"/>
        <v>11910</v>
      </c>
      <c r="I87" s="3" t="s">
        <v>188</v>
      </c>
    </row>
    <row r="88" spans="1:9" ht="29.25" customHeight="1" x14ac:dyDescent="0.25">
      <c r="A88" s="59">
        <v>81</v>
      </c>
      <c r="B88" s="1" t="s">
        <v>184</v>
      </c>
      <c r="C88" s="1" t="s">
        <v>252</v>
      </c>
      <c r="D88" s="1" t="s">
        <v>153</v>
      </c>
      <c r="E88" s="4" t="s">
        <v>12</v>
      </c>
      <c r="F88" s="15">
        <v>4000</v>
      </c>
      <c r="G88" s="3">
        <v>415</v>
      </c>
      <c r="H88" s="15">
        <f t="shared" si="2"/>
        <v>1660000</v>
      </c>
      <c r="I88" s="3" t="s">
        <v>207</v>
      </c>
    </row>
    <row r="89" spans="1:9" ht="29.25" customHeight="1" x14ac:dyDescent="0.25">
      <c r="A89" s="59">
        <v>82</v>
      </c>
      <c r="B89" s="1" t="s">
        <v>192</v>
      </c>
      <c r="C89" s="1" t="s">
        <v>252</v>
      </c>
      <c r="D89" s="4" t="s">
        <v>255</v>
      </c>
      <c r="E89" s="4" t="s">
        <v>12</v>
      </c>
      <c r="F89" s="15">
        <v>700</v>
      </c>
      <c r="G89" s="3">
        <v>3050</v>
      </c>
      <c r="H89" s="15">
        <f t="shared" si="2"/>
        <v>2135000</v>
      </c>
      <c r="I89" s="3" t="s">
        <v>169</v>
      </c>
    </row>
    <row r="90" spans="1:9" ht="29.25" customHeight="1" x14ac:dyDescent="0.25">
      <c r="A90" s="59">
        <v>83</v>
      </c>
      <c r="B90" s="1" t="s">
        <v>192</v>
      </c>
      <c r="C90" s="1" t="s">
        <v>252</v>
      </c>
      <c r="D90" s="4" t="s">
        <v>255</v>
      </c>
      <c r="E90" s="4" t="s">
        <v>12</v>
      </c>
      <c r="F90" s="15">
        <v>1008</v>
      </c>
      <c r="G90" s="3">
        <v>6995</v>
      </c>
      <c r="H90" s="15">
        <f t="shared" si="2"/>
        <v>7050960</v>
      </c>
      <c r="I90" s="3" t="s">
        <v>169</v>
      </c>
    </row>
    <row r="91" spans="1:9" ht="29.25" customHeight="1" x14ac:dyDescent="0.25">
      <c r="A91" s="59">
        <v>84</v>
      </c>
      <c r="B91" s="1" t="s">
        <v>196</v>
      </c>
      <c r="C91" s="1" t="s">
        <v>252</v>
      </c>
      <c r="D91" s="4" t="s">
        <v>197</v>
      </c>
      <c r="E91" s="4" t="s">
        <v>12</v>
      </c>
      <c r="F91" s="15">
        <v>200</v>
      </c>
      <c r="G91" s="3">
        <v>2425</v>
      </c>
      <c r="H91" s="15">
        <f t="shared" si="2"/>
        <v>485000</v>
      </c>
      <c r="I91" s="3" t="s">
        <v>188</v>
      </c>
    </row>
    <row r="92" spans="1:9" ht="29.25" customHeight="1" x14ac:dyDescent="0.25">
      <c r="A92" s="59">
        <v>85</v>
      </c>
      <c r="B92" s="1" t="s">
        <v>196</v>
      </c>
      <c r="C92" s="1" t="s">
        <v>252</v>
      </c>
      <c r="D92" s="4" t="s">
        <v>255</v>
      </c>
      <c r="E92" s="4" t="s">
        <v>12</v>
      </c>
      <c r="F92" s="15">
        <v>1008</v>
      </c>
      <c r="G92" s="3">
        <v>7900</v>
      </c>
      <c r="H92" s="15">
        <f t="shared" si="2"/>
        <v>7963200</v>
      </c>
      <c r="I92" s="3" t="s">
        <v>169</v>
      </c>
    </row>
    <row r="93" spans="1:9" ht="29.25" customHeight="1" x14ac:dyDescent="0.25">
      <c r="A93" s="59">
        <v>86</v>
      </c>
      <c r="B93" s="1" t="s">
        <v>196</v>
      </c>
      <c r="C93" s="1" t="s">
        <v>252</v>
      </c>
      <c r="D93" s="4" t="s">
        <v>255</v>
      </c>
      <c r="E93" s="4" t="s">
        <v>12</v>
      </c>
      <c r="F93" s="15">
        <v>500</v>
      </c>
      <c r="G93" s="3">
        <v>5500</v>
      </c>
      <c r="H93" s="15">
        <f t="shared" si="2"/>
        <v>2750000</v>
      </c>
      <c r="I93" s="3" t="s">
        <v>169</v>
      </c>
    </row>
    <row r="94" spans="1:9" ht="29.25" customHeight="1" x14ac:dyDescent="0.25">
      <c r="A94" s="59">
        <v>87</v>
      </c>
      <c r="B94" s="1" t="s">
        <v>198</v>
      </c>
      <c r="C94" s="1" t="s">
        <v>252</v>
      </c>
      <c r="D94" s="4" t="s">
        <v>197</v>
      </c>
      <c r="E94" s="4" t="s">
        <v>199</v>
      </c>
      <c r="F94" s="15">
        <v>6215</v>
      </c>
      <c r="G94" s="3">
        <v>350</v>
      </c>
      <c r="H94" s="15">
        <f t="shared" si="2"/>
        <v>2175250</v>
      </c>
      <c r="I94" s="3" t="s">
        <v>188</v>
      </c>
    </row>
    <row r="95" spans="1:9" ht="29.25" customHeight="1" x14ac:dyDescent="0.25">
      <c r="A95" s="59">
        <v>88</v>
      </c>
      <c r="B95" s="1" t="s">
        <v>198</v>
      </c>
      <c r="C95" s="1" t="s">
        <v>252</v>
      </c>
      <c r="D95" s="4" t="s">
        <v>251</v>
      </c>
      <c r="E95" s="4" t="s">
        <v>199</v>
      </c>
      <c r="F95" s="15">
        <v>4285</v>
      </c>
      <c r="G95" s="3">
        <v>700</v>
      </c>
      <c r="H95" s="15">
        <f t="shared" si="2"/>
        <v>2999500</v>
      </c>
      <c r="I95" s="3" t="s">
        <v>202</v>
      </c>
    </row>
    <row r="96" spans="1:9" ht="29.25" customHeight="1" x14ac:dyDescent="0.25">
      <c r="A96" s="59">
        <v>89</v>
      </c>
      <c r="B96" s="1" t="s">
        <v>203</v>
      </c>
      <c r="C96" s="1" t="s">
        <v>252</v>
      </c>
      <c r="D96" s="4" t="s">
        <v>186</v>
      </c>
      <c r="E96" s="4" t="s">
        <v>12</v>
      </c>
      <c r="F96" s="15">
        <v>6680</v>
      </c>
      <c r="G96" s="3">
        <v>1289</v>
      </c>
      <c r="H96" s="15">
        <f t="shared" si="2"/>
        <v>8610520</v>
      </c>
      <c r="I96" s="3" t="s">
        <v>204</v>
      </c>
    </row>
    <row r="97" spans="1:9" ht="29.25" customHeight="1" x14ac:dyDescent="0.25">
      <c r="A97" s="59">
        <v>90</v>
      </c>
      <c r="B97" s="1" t="s">
        <v>203</v>
      </c>
      <c r="C97" s="1" t="s">
        <v>252</v>
      </c>
      <c r="D97" s="4" t="s">
        <v>205</v>
      </c>
      <c r="E97" s="4" t="s">
        <v>12</v>
      </c>
      <c r="F97" s="15">
        <v>9520</v>
      </c>
      <c r="G97" s="3">
        <v>754.39</v>
      </c>
      <c r="H97" s="15">
        <v>7181754.3899999997</v>
      </c>
      <c r="I97" s="3" t="s">
        <v>206</v>
      </c>
    </row>
    <row r="98" spans="1:9" ht="29.25" customHeight="1" x14ac:dyDescent="0.25">
      <c r="A98" s="59">
        <v>91</v>
      </c>
      <c r="B98" s="1" t="s">
        <v>203</v>
      </c>
      <c r="C98" s="1" t="s">
        <v>252</v>
      </c>
      <c r="D98" s="4" t="s">
        <v>254</v>
      </c>
      <c r="E98" s="4" t="s">
        <v>12</v>
      </c>
      <c r="F98" s="15">
        <v>6200</v>
      </c>
      <c r="G98" s="3">
        <v>2400</v>
      </c>
      <c r="H98" s="15">
        <f>F98*G98</f>
        <v>14880000</v>
      </c>
      <c r="I98" s="3" t="s">
        <v>169</v>
      </c>
    </row>
    <row r="99" spans="1:9" ht="29.25" customHeight="1" x14ac:dyDescent="0.25">
      <c r="A99" s="59">
        <v>92</v>
      </c>
      <c r="B99" s="1" t="s">
        <v>203</v>
      </c>
      <c r="C99" s="1" t="s">
        <v>252</v>
      </c>
      <c r="D99" s="4" t="s">
        <v>255</v>
      </c>
      <c r="E99" s="4" t="s">
        <v>12</v>
      </c>
      <c r="F99" s="15">
        <v>1000</v>
      </c>
      <c r="G99" s="3">
        <v>2700</v>
      </c>
      <c r="H99" s="15">
        <f t="shared" ref="H99:H112" si="3">F99*G99</f>
        <v>2700000</v>
      </c>
      <c r="I99" s="3" t="s">
        <v>169</v>
      </c>
    </row>
    <row r="100" spans="1:9" ht="29.25" customHeight="1" x14ac:dyDescent="0.25">
      <c r="A100" s="59">
        <v>93</v>
      </c>
      <c r="B100" s="1" t="s">
        <v>203</v>
      </c>
      <c r="C100" s="1" t="s">
        <v>252</v>
      </c>
      <c r="D100" s="4" t="s">
        <v>153</v>
      </c>
      <c r="E100" s="4" t="s">
        <v>12</v>
      </c>
      <c r="F100" s="15">
        <v>4000</v>
      </c>
      <c r="G100" s="3">
        <v>890</v>
      </c>
      <c r="H100" s="15">
        <f t="shared" si="3"/>
        <v>3560000</v>
      </c>
      <c r="I100" s="3" t="s">
        <v>207</v>
      </c>
    </row>
    <row r="101" spans="1:9" ht="31.5" customHeight="1" x14ac:dyDescent="0.25">
      <c r="A101" s="59">
        <v>94</v>
      </c>
      <c r="B101" s="1" t="s">
        <v>160</v>
      </c>
      <c r="C101" s="1" t="s">
        <v>25</v>
      </c>
      <c r="D101" s="4" t="s">
        <v>211</v>
      </c>
      <c r="E101" s="4" t="s">
        <v>12</v>
      </c>
      <c r="F101" s="15">
        <v>2112</v>
      </c>
      <c r="G101" s="3">
        <v>2150</v>
      </c>
      <c r="H101" s="15">
        <f t="shared" si="3"/>
        <v>4540800</v>
      </c>
      <c r="I101" s="3" t="s">
        <v>169</v>
      </c>
    </row>
    <row r="102" spans="1:9" ht="24" customHeight="1" x14ac:dyDescent="0.25">
      <c r="A102" s="59">
        <v>95</v>
      </c>
      <c r="B102" s="1" t="s">
        <v>151</v>
      </c>
      <c r="C102" s="1" t="s">
        <v>25</v>
      </c>
      <c r="D102" s="4" t="s">
        <v>186</v>
      </c>
      <c r="E102" s="4" t="s">
        <v>12</v>
      </c>
      <c r="F102" s="15">
        <v>25432</v>
      </c>
      <c r="G102" s="3">
        <v>124</v>
      </c>
      <c r="H102" s="15">
        <f t="shared" si="3"/>
        <v>3153568</v>
      </c>
      <c r="I102" s="3" t="s">
        <v>215</v>
      </c>
    </row>
    <row r="103" spans="1:9" ht="24" customHeight="1" x14ac:dyDescent="0.25">
      <c r="A103" s="59">
        <v>96</v>
      </c>
      <c r="B103" s="1" t="s">
        <v>151</v>
      </c>
      <c r="C103" s="1" t="s">
        <v>25</v>
      </c>
      <c r="D103" s="4" t="s">
        <v>153</v>
      </c>
      <c r="E103" s="4" t="s">
        <v>12</v>
      </c>
      <c r="F103" s="15">
        <v>45000</v>
      </c>
      <c r="G103" s="3">
        <v>290</v>
      </c>
      <c r="H103" s="15">
        <f t="shared" si="3"/>
        <v>13050000</v>
      </c>
      <c r="I103" s="3" t="s">
        <v>155</v>
      </c>
    </row>
    <row r="104" spans="1:9" ht="24" customHeight="1" x14ac:dyDescent="0.25">
      <c r="A104" s="59">
        <v>97</v>
      </c>
      <c r="B104" s="1" t="s">
        <v>158</v>
      </c>
      <c r="C104" s="1" t="s">
        <v>25</v>
      </c>
      <c r="D104" s="4" t="s">
        <v>186</v>
      </c>
      <c r="E104" s="4" t="s">
        <v>12</v>
      </c>
      <c r="F104" s="15">
        <v>50864</v>
      </c>
      <c r="G104" s="3">
        <v>219</v>
      </c>
      <c r="H104" s="15">
        <f t="shared" si="3"/>
        <v>11139216</v>
      </c>
      <c r="I104" s="3" t="s">
        <v>216</v>
      </c>
    </row>
    <row r="105" spans="1:9" ht="24" customHeight="1" x14ac:dyDescent="0.25">
      <c r="A105" s="59">
        <v>98</v>
      </c>
      <c r="B105" s="1" t="s">
        <v>158</v>
      </c>
      <c r="C105" s="1" t="s">
        <v>25</v>
      </c>
      <c r="D105" s="4" t="s">
        <v>153</v>
      </c>
      <c r="E105" s="4" t="s">
        <v>12</v>
      </c>
      <c r="F105" s="15">
        <v>20000</v>
      </c>
      <c r="G105" s="3">
        <v>348</v>
      </c>
      <c r="H105" s="15">
        <f t="shared" si="3"/>
        <v>6960000</v>
      </c>
      <c r="I105" s="3" t="s">
        <v>182</v>
      </c>
    </row>
    <row r="106" spans="1:9" ht="24" customHeight="1" x14ac:dyDescent="0.25">
      <c r="A106" s="59">
        <v>99</v>
      </c>
      <c r="B106" s="1" t="s">
        <v>192</v>
      </c>
      <c r="C106" s="1" t="s">
        <v>25</v>
      </c>
      <c r="D106" s="4" t="s">
        <v>197</v>
      </c>
      <c r="E106" s="4" t="s">
        <v>12</v>
      </c>
      <c r="F106" s="15">
        <v>7930</v>
      </c>
      <c r="G106" s="3">
        <v>1505</v>
      </c>
      <c r="H106" s="15">
        <f t="shared" si="3"/>
        <v>11934650</v>
      </c>
      <c r="I106" s="3" t="s">
        <v>188</v>
      </c>
    </row>
    <row r="107" spans="1:9" ht="24" customHeight="1" x14ac:dyDescent="0.25">
      <c r="A107" s="59">
        <v>100</v>
      </c>
      <c r="B107" s="1" t="s">
        <v>196</v>
      </c>
      <c r="C107" s="1" t="s">
        <v>25</v>
      </c>
      <c r="D107" s="4" t="s">
        <v>218</v>
      </c>
      <c r="E107" s="4" t="s">
        <v>12</v>
      </c>
      <c r="F107" s="15">
        <v>58</v>
      </c>
      <c r="G107" s="3">
        <v>3100</v>
      </c>
      <c r="H107" s="15">
        <f t="shared" si="3"/>
        <v>179800</v>
      </c>
      <c r="I107" s="3" t="s">
        <v>253</v>
      </c>
    </row>
    <row r="108" spans="1:9" ht="24" customHeight="1" x14ac:dyDescent="0.25">
      <c r="A108" s="59">
        <v>101</v>
      </c>
      <c r="B108" s="1" t="s">
        <v>196</v>
      </c>
      <c r="C108" s="1" t="s">
        <v>25</v>
      </c>
      <c r="D108" s="4" t="s">
        <v>197</v>
      </c>
      <c r="E108" s="4" t="s">
        <v>12</v>
      </c>
      <c r="F108" s="15">
        <v>8000</v>
      </c>
      <c r="G108" s="3">
        <v>2425</v>
      </c>
      <c r="H108" s="15">
        <f t="shared" si="3"/>
        <v>19400000</v>
      </c>
      <c r="I108" s="3" t="s">
        <v>188</v>
      </c>
    </row>
    <row r="109" spans="1:9" ht="24" customHeight="1" x14ac:dyDescent="0.25">
      <c r="A109" s="59">
        <v>102</v>
      </c>
      <c r="B109" s="1" t="s">
        <v>198</v>
      </c>
      <c r="C109" s="1" t="s">
        <v>25</v>
      </c>
      <c r="D109" s="4" t="s">
        <v>197</v>
      </c>
      <c r="E109" s="4" t="s">
        <v>199</v>
      </c>
      <c r="F109" s="15">
        <v>10000</v>
      </c>
      <c r="G109" s="3">
        <v>350</v>
      </c>
      <c r="H109" s="15">
        <f t="shared" si="3"/>
        <v>3500000</v>
      </c>
      <c r="I109" s="3" t="s">
        <v>215</v>
      </c>
    </row>
    <row r="110" spans="1:9" ht="24" customHeight="1" x14ac:dyDescent="0.25">
      <c r="A110" s="59">
        <v>103</v>
      </c>
      <c r="B110" s="1" t="s">
        <v>203</v>
      </c>
      <c r="C110" s="1" t="s">
        <v>25</v>
      </c>
      <c r="D110" s="4" t="s">
        <v>186</v>
      </c>
      <c r="E110" s="4" t="s">
        <v>12</v>
      </c>
      <c r="F110" s="15">
        <v>5912</v>
      </c>
      <c r="G110" s="3">
        <v>1289</v>
      </c>
      <c r="H110" s="15">
        <f t="shared" si="3"/>
        <v>7620568</v>
      </c>
      <c r="I110" s="3" t="s">
        <v>216</v>
      </c>
    </row>
    <row r="111" spans="1:9" ht="24" customHeight="1" x14ac:dyDescent="0.25">
      <c r="A111" s="59">
        <v>104</v>
      </c>
      <c r="B111" s="1" t="s">
        <v>203</v>
      </c>
      <c r="C111" s="1" t="s">
        <v>25</v>
      </c>
      <c r="D111" s="4" t="s">
        <v>153</v>
      </c>
      <c r="E111" s="4" t="s">
        <v>12</v>
      </c>
      <c r="F111" s="15">
        <v>4700</v>
      </c>
      <c r="G111" s="3">
        <v>2780</v>
      </c>
      <c r="H111" s="15">
        <f t="shared" si="3"/>
        <v>13066000</v>
      </c>
      <c r="I111" s="3" t="s">
        <v>169</v>
      </c>
    </row>
    <row r="112" spans="1:9" ht="24" customHeight="1" x14ac:dyDescent="0.25">
      <c r="A112" s="59">
        <v>105</v>
      </c>
      <c r="B112" s="1" t="s">
        <v>184</v>
      </c>
      <c r="C112" s="1" t="s">
        <v>25</v>
      </c>
      <c r="D112" s="4" t="s">
        <v>186</v>
      </c>
      <c r="E112" s="4" t="s">
        <v>12</v>
      </c>
      <c r="F112" s="15">
        <v>1412</v>
      </c>
      <c r="G112" s="3">
        <v>794</v>
      </c>
      <c r="H112" s="15">
        <f t="shared" si="3"/>
        <v>1121128</v>
      </c>
      <c r="I112" s="3" t="s">
        <v>216</v>
      </c>
    </row>
    <row r="113" spans="1:9" ht="24" customHeight="1" x14ac:dyDescent="0.25">
      <c r="A113" s="59">
        <v>106</v>
      </c>
      <c r="B113" s="1" t="s">
        <v>151</v>
      </c>
      <c r="C113" s="1" t="s">
        <v>40</v>
      </c>
      <c r="D113" s="4" t="s">
        <v>153</v>
      </c>
      <c r="E113" s="4" t="s">
        <v>12</v>
      </c>
      <c r="F113" s="15">
        <v>21500</v>
      </c>
      <c r="G113" s="3">
        <v>290</v>
      </c>
      <c r="H113" s="15">
        <f>F113*G113</f>
        <v>6235000</v>
      </c>
      <c r="I113" s="3" t="s">
        <v>182</v>
      </c>
    </row>
    <row r="114" spans="1:9" ht="24" customHeight="1" x14ac:dyDescent="0.25">
      <c r="A114" s="59">
        <v>107</v>
      </c>
      <c r="B114" s="1" t="s">
        <v>158</v>
      </c>
      <c r="C114" s="1" t="s">
        <v>40</v>
      </c>
      <c r="D114" s="4" t="s">
        <v>153</v>
      </c>
      <c r="E114" s="4" t="s">
        <v>12</v>
      </c>
      <c r="F114" s="15">
        <v>17000</v>
      </c>
      <c r="G114" s="3">
        <v>348</v>
      </c>
      <c r="H114" s="15">
        <f t="shared" ref="H114:H121" si="4">F114*G114</f>
        <v>5916000</v>
      </c>
      <c r="I114" s="3" t="s">
        <v>182</v>
      </c>
    </row>
    <row r="115" spans="1:9" ht="28.5" customHeight="1" x14ac:dyDescent="0.25">
      <c r="A115" s="59">
        <v>108</v>
      </c>
      <c r="B115" s="1" t="s">
        <v>160</v>
      </c>
      <c r="C115" s="1" t="s">
        <v>104</v>
      </c>
      <c r="D115" s="4" t="s">
        <v>153</v>
      </c>
      <c r="E115" s="4" t="s">
        <v>12</v>
      </c>
      <c r="F115" s="15">
        <v>10000</v>
      </c>
      <c r="G115" s="3">
        <v>1720</v>
      </c>
      <c r="H115" s="15">
        <f t="shared" si="4"/>
        <v>17200000</v>
      </c>
      <c r="I115" s="3" t="s">
        <v>182</v>
      </c>
    </row>
    <row r="116" spans="1:9" ht="28.5" customHeight="1" x14ac:dyDescent="0.25">
      <c r="A116" s="59">
        <v>109</v>
      </c>
      <c r="B116" s="1" t="s">
        <v>151</v>
      </c>
      <c r="C116" s="1" t="s">
        <v>104</v>
      </c>
      <c r="D116" s="4" t="s">
        <v>153</v>
      </c>
      <c r="E116" s="4" t="s">
        <v>12</v>
      </c>
      <c r="F116" s="15">
        <v>30000</v>
      </c>
      <c r="G116" s="3">
        <v>290</v>
      </c>
      <c r="H116" s="15">
        <f t="shared" si="4"/>
        <v>8700000</v>
      </c>
      <c r="I116" s="3" t="s">
        <v>230</v>
      </c>
    </row>
    <row r="117" spans="1:9" ht="28.5" customHeight="1" x14ac:dyDescent="0.25">
      <c r="A117" s="59">
        <v>110</v>
      </c>
      <c r="B117" s="1" t="s">
        <v>158</v>
      </c>
      <c r="C117" s="1" t="s">
        <v>104</v>
      </c>
      <c r="D117" s="4" t="s">
        <v>153</v>
      </c>
      <c r="E117" s="4" t="s">
        <v>12</v>
      </c>
      <c r="F117" s="15">
        <v>30000</v>
      </c>
      <c r="G117" s="3">
        <v>348</v>
      </c>
      <c r="H117" s="15">
        <f t="shared" si="4"/>
        <v>10440000</v>
      </c>
      <c r="I117" s="3" t="s">
        <v>230</v>
      </c>
    </row>
    <row r="118" spans="1:9" ht="28.5" customHeight="1" x14ac:dyDescent="0.25">
      <c r="A118" s="59">
        <v>111</v>
      </c>
      <c r="B118" s="1" t="s">
        <v>192</v>
      </c>
      <c r="C118" s="1" t="s">
        <v>104</v>
      </c>
      <c r="D118" s="4" t="s">
        <v>232</v>
      </c>
      <c r="E118" s="4" t="s">
        <v>12</v>
      </c>
      <c r="F118" s="15">
        <v>10000</v>
      </c>
      <c r="G118" s="3">
        <v>1995</v>
      </c>
      <c r="H118" s="15">
        <f t="shared" si="4"/>
        <v>19950000</v>
      </c>
      <c r="I118" s="3" t="s">
        <v>182</v>
      </c>
    </row>
    <row r="119" spans="1:9" ht="28.5" customHeight="1" x14ac:dyDescent="0.25">
      <c r="A119" s="59">
        <v>112</v>
      </c>
      <c r="B119" s="1" t="s">
        <v>196</v>
      </c>
      <c r="C119" s="1" t="s">
        <v>104</v>
      </c>
      <c r="D119" s="4" t="s">
        <v>232</v>
      </c>
      <c r="E119" s="4" t="s">
        <v>12</v>
      </c>
      <c r="F119" s="15">
        <v>10000</v>
      </c>
      <c r="G119" s="3">
        <v>2880</v>
      </c>
      <c r="H119" s="15">
        <f t="shared" si="4"/>
        <v>28800000</v>
      </c>
      <c r="I119" s="3" t="s">
        <v>182</v>
      </c>
    </row>
    <row r="120" spans="1:9" ht="28.5" customHeight="1" x14ac:dyDescent="0.25">
      <c r="A120" s="59">
        <v>113</v>
      </c>
      <c r="B120" s="1" t="s">
        <v>198</v>
      </c>
      <c r="C120" s="1" t="s">
        <v>104</v>
      </c>
      <c r="D120" s="4" t="s">
        <v>233</v>
      </c>
      <c r="E120" s="4" t="s">
        <v>199</v>
      </c>
      <c r="F120" s="15">
        <v>10000</v>
      </c>
      <c r="G120" s="3">
        <v>698</v>
      </c>
      <c r="H120" s="15">
        <f t="shared" si="4"/>
        <v>6980000</v>
      </c>
      <c r="I120" s="3" t="s">
        <v>234</v>
      </c>
    </row>
    <row r="121" spans="1:9" ht="28.5" customHeight="1" x14ac:dyDescent="0.25">
      <c r="A121" s="59">
        <v>114</v>
      </c>
      <c r="B121" s="1" t="s">
        <v>203</v>
      </c>
      <c r="C121" s="1" t="s">
        <v>104</v>
      </c>
      <c r="D121" s="4" t="s">
        <v>153</v>
      </c>
      <c r="E121" s="4" t="s">
        <v>12</v>
      </c>
      <c r="F121" s="15">
        <v>4000</v>
      </c>
      <c r="G121" s="3">
        <v>1390</v>
      </c>
      <c r="H121" s="15">
        <f t="shared" si="4"/>
        <v>5560000</v>
      </c>
      <c r="I121" s="3" t="s">
        <v>182</v>
      </c>
    </row>
  </sheetData>
  <mergeCells count="11">
    <mergeCell ref="B2:I2"/>
    <mergeCell ref="B3:I3"/>
    <mergeCell ref="A5:A7"/>
    <mergeCell ref="I5:I7"/>
    <mergeCell ref="G5:G7"/>
    <mergeCell ref="E5:E7"/>
    <mergeCell ref="H5:H7"/>
    <mergeCell ref="B5:B7"/>
    <mergeCell ref="C5:C7"/>
    <mergeCell ref="D5:D7"/>
    <mergeCell ref="F5:F7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00"/>
  <sheetViews>
    <sheetView topLeftCell="A32" workbookViewId="0">
      <selection activeCell="D39" sqref="D39"/>
    </sheetView>
  </sheetViews>
  <sheetFormatPr defaultRowHeight="15" x14ac:dyDescent="0.25"/>
  <cols>
    <col min="2" max="2" width="22.7109375" style="17" customWidth="1"/>
    <col min="3" max="3" width="23.7109375" style="17" customWidth="1"/>
    <col min="4" max="4" width="20.7109375" style="17" customWidth="1"/>
    <col min="5" max="5" width="21.5703125" style="17" customWidth="1"/>
    <col min="6" max="6" width="13.85546875" style="17" customWidth="1"/>
    <col min="7" max="7" width="13.140625" style="17" customWidth="1"/>
    <col min="8" max="8" width="15.42578125" style="17" hidden="1" customWidth="1"/>
    <col min="9" max="9" width="5.140625" style="17" customWidth="1"/>
    <col min="10" max="10" width="13.42578125" style="17" customWidth="1"/>
    <col min="11" max="12" width="21.42578125" style="17" customWidth="1"/>
    <col min="13" max="13" width="17.28515625" customWidth="1"/>
  </cols>
  <sheetData>
    <row r="1" spans="1:13" x14ac:dyDescent="0.25">
      <c r="L1" s="18"/>
      <c r="M1" s="19" t="s">
        <v>113</v>
      </c>
    </row>
    <row r="2" spans="1:13" x14ac:dyDescent="0.25">
      <c r="L2" s="18"/>
      <c r="M2" s="19" t="s">
        <v>114</v>
      </c>
    </row>
    <row r="3" spans="1:13" ht="18.75" x14ac:dyDescent="0.25">
      <c r="B3" s="69" t="s">
        <v>115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 ht="18.75" x14ac:dyDescent="0.25">
      <c r="B4" s="69" t="s">
        <v>116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6" spans="1:13" s="20" customFormat="1" ht="12.75" customHeight="1" x14ac:dyDescent="0.2">
      <c r="A6" s="70" t="s">
        <v>103</v>
      </c>
      <c r="B6" s="73" t="s">
        <v>117</v>
      </c>
      <c r="C6" s="73" t="s">
        <v>118</v>
      </c>
      <c r="D6" s="73" t="s">
        <v>119</v>
      </c>
      <c r="E6" s="73" t="s">
        <v>120</v>
      </c>
      <c r="F6" s="73" t="s">
        <v>121</v>
      </c>
      <c r="G6" s="73" t="s">
        <v>122</v>
      </c>
      <c r="H6" s="73" t="s">
        <v>123</v>
      </c>
      <c r="I6" s="73" t="s">
        <v>124</v>
      </c>
      <c r="J6" s="74" t="s">
        <v>125</v>
      </c>
      <c r="K6" s="75" t="s">
        <v>126</v>
      </c>
      <c r="L6" s="78" t="s">
        <v>127</v>
      </c>
      <c r="M6" s="78" t="s">
        <v>128</v>
      </c>
    </row>
    <row r="7" spans="1:13" s="20" customFormat="1" ht="12.75" customHeight="1" x14ac:dyDescent="0.2">
      <c r="A7" s="71"/>
      <c r="B7" s="73"/>
      <c r="C7" s="73"/>
      <c r="D7" s="73"/>
      <c r="E7" s="73"/>
      <c r="F7" s="73"/>
      <c r="G7" s="73"/>
      <c r="H7" s="73"/>
      <c r="I7" s="73"/>
      <c r="J7" s="74"/>
      <c r="K7" s="76"/>
      <c r="L7" s="78"/>
      <c r="M7" s="78"/>
    </row>
    <row r="8" spans="1:13" s="20" customFormat="1" ht="12.75" customHeight="1" x14ac:dyDescent="0.2">
      <c r="A8" s="72"/>
      <c r="B8" s="73"/>
      <c r="C8" s="73"/>
      <c r="D8" s="73"/>
      <c r="E8" s="73"/>
      <c r="F8" s="73"/>
      <c r="G8" s="73"/>
      <c r="H8" s="73"/>
      <c r="I8" s="73"/>
      <c r="J8" s="74"/>
      <c r="K8" s="77"/>
      <c r="L8" s="78"/>
      <c r="M8" s="78"/>
    </row>
    <row r="9" spans="1:13" ht="51.75" customHeight="1" x14ac:dyDescent="0.25">
      <c r="A9" s="21">
        <v>1</v>
      </c>
      <c r="B9" s="1" t="s">
        <v>129</v>
      </c>
      <c r="C9" s="1" t="s">
        <v>130</v>
      </c>
      <c r="D9" s="4" t="s">
        <v>131</v>
      </c>
      <c r="E9" s="4" t="s">
        <v>132</v>
      </c>
      <c r="F9" s="4" t="s">
        <v>133</v>
      </c>
      <c r="G9" s="4" t="s">
        <v>134</v>
      </c>
      <c r="H9" s="4"/>
      <c r="I9" s="4" t="s">
        <v>15</v>
      </c>
      <c r="J9" s="22">
        <v>990000</v>
      </c>
      <c r="K9" s="23">
        <v>100</v>
      </c>
      <c r="L9" s="23">
        <v>99000000</v>
      </c>
      <c r="M9" s="21" t="s">
        <v>135</v>
      </c>
    </row>
    <row r="10" spans="1:13" ht="24.75" customHeight="1" x14ac:dyDescent="0.25">
      <c r="A10" s="79">
        <v>2</v>
      </c>
      <c r="B10" s="80" t="s">
        <v>129</v>
      </c>
      <c r="C10" s="82" t="s">
        <v>136</v>
      </c>
      <c r="D10" s="84" t="s">
        <v>137</v>
      </c>
      <c r="E10" s="84" t="s">
        <v>138</v>
      </c>
      <c r="F10" s="5" t="s">
        <v>139</v>
      </c>
      <c r="G10" s="4" t="s">
        <v>140</v>
      </c>
      <c r="H10" s="4"/>
      <c r="I10" s="86" t="s">
        <v>15</v>
      </c>
      <c r="J10" s="87">
        <v>990000</v>
      </c>
      <c r="K10" s="23">
        <v>80</v>
      </c>
      <c r="L10" s="23">
        <v>79200000</v>
      </c>
      <c r="M10" s="88" t="s">
        <v>135</v>
      </c>
    </row>
    <row r="11" spans="1:13" ht="24.75" customHeight="1" x14ac:dyDescent="0.25">
      <c r="A11" s="79"/>
      <c r="B11" s="81"/>
      <c r="C11" s="83"/>
      <c r="D11" s="85"/>
      <c r="E11" s="85"/>
      <c r="F11" s="5" t="s">
        <v>141</v>
      </c>
      <c r="G11" s="24" t="s">
        <v>142</v>
      </c>
      <c r="H11" s="24"/>
      <c r="I11" s="86"/>
      <c r="J11" s="87"/>
      <c r="K11" s="23">
        <v>20</v>
      </c>
      <c r="L11" s="23">
        <v>19800000</v>
      </c>
      <c r="M11" s="89"/>
    </row>
    <row r="12" spans="1:13" ht="33" customHeight="1" x14ac:dyDescent="0.25">
      <c r="A12" s="79">
        <v>3</v>
      </c>
      <c r="B12" s="80" t="s">
        <v>129</v>
      </c>
      <c r="C12" s="80" t="s">
        <v>143</v>
      </c>
      <c r="D12" s="84" t="s">
        <v>144</v>
      </c>
      <c r="E12" s="84" t="s">
        <v>145</v>
      </c>
      <c r="F12" s="25" t="s">
        <v>133</v>
      </c>
      <c r="G12" s="25" t="s">
        <v>134</v>
      </c>
      <c r="H12" s="25"/>
      <c r="I12" s="86" t="s">
        <v>15</v>
      </c>
      <c r="J12" s="87">
        <v>990000</v>
      </c>
      <c r="K12" s="23">
        <v>78.92</v>
      </c>
      <c r="L12" s="23">
        <v>78130800</v>
      </c>
      <c r="M12" s="88" t="s">
        <v>135</v>
      </c>
    </row>
    <row r="13" spans="1:13" ht="21" customHeight="1" x14ac:dyDescent="0.25">
      <c r="A13" s="79"/>
      <c r="B13" s="90"/>
      <c r="C13" s="90"/>
      <c r="D13" s="85"/>
      <c r="E13" s="85"/>
      <c r="F13" s="25" t="s">
        <v>139</v>
      </c>
      <c r="G13" s="25" t="s">
        <v>140</v>
      </c>
      <c r="H13" s="25"/>
      <c r="I13" s="86"/>
      <c r="J13" s="87"/>
      <c r="K13" s="23">
        <v>121.08</v>
      </c>
      <c r="L13" s="23">
        <v>119869200</v>
      </c>
      <c r="M13" s="89"/>
    </row>
    <row r="14" spans="1:13" ht="36" customHeight="1" x14ac:dyDescent="0.25">
      <c r="A14" s="79"/>
      <c r="B14" s="81"/>
      <c r="C14" s="81"/>
      <c r="D14" s="4" t="s">
        <v>146</v>
      </c>
      <c r="E14" s="4" t="s">
        <v>147</v>
      </c>
      <c r="F14" s="25" t="s">
        <v>148</v>
      </c>
      <c r="G14" s="25" t="s">
        <v>149</v>
      </c>
      <c r="H14" s="25"/>
      <c r="I14" s="24" t="s">
        <v>15</v>
      </c>
      <c r="J14" s="22">
        <v>1000000</v>
      </c>
      <c r="K14" s="23">
        <v>100</v>
      </c>
      <c r="L14" s="23">
        <v>100000000</v>
      </c>
      <c r="M14" s="21" t="s">
        <v>135</v>
      </c>
    </row>
    <row r="15" spans="1:13" s="28" customFormat="1" ht="16.5" hidden="1" customHeight="1" x14ac:dyDescent="0.25">
      <c r="A15" s="26"/>
      <c r="B15" s="97" t="s">
        <v>150</v>
      </c>
      <c r="C15" s="97"/>
      <c r="D15" s="97"/>
      <c r="E15" s="97"/>
      <c r="F15" s="97"/>
      <c r="G15" s="97"/>
      <c r="H15" s="97"/>
      <c r="I15" s="97"/>
      <c r="J15" s="97"/>
      <c r="K15" s="27">
        <f>SUM(K9:K14)</f>
        <v>500</v>
      </c>
      <c r="L15" s="27">
        <f>SUM(L9:L14)</f>
        <v>496000000</v>
      </c>
      <c r="M15" s="26"/>
    </row>
    <row r="16" spans="1:13" ht="25.5" x14ac:dyDescent="0.25">
      <c r="A16" s="21">
        <v>4</v>
      </c>
      <c r="B16" s="4" t="s">
        <v>151</v>
      </c>
      <c r="C16" s="4" t="s">
        <v>152</v>
      </c>
      <c r="D16" s="1" t="s">
        <v>153</v>
      </c>
      <c r="E16" s="1" t="s">
        <v>154</v>
      </c>
      <c r="F16" s="1" t="s">
        <v>155</v>
      </c>
      <c r="G16" s="4" t="s">
        <v>156</v>
      </c>
      <c r="H16" s="4" t="s">
        <v>157</v>
      </c>
      <c r="I16" s="94" t="s">
        <v>12</v>
      </c>
      <c r="J16" s="29">
        <v>290</v>
      </c>
      <c r="K16" s="23">
        <v>28000</v>
      </c>
      <c r="L16" s="23">
        <v>8120000</v>
      </c>
      <c r="M16" s="30"/>
    </row>
    <row r="17" spans="1:13" ht="25.5" x14ac:dyDescent="0.25">
      <c r="A17" s="21">
        <v>5</v>
      </c>
      <c r="B17" s="4" t="s">
        <v>158</v>
      </c>
      <c r="C17" s="4" t="s">
        <v>152</v>
      </c>
      <c r="D17" s="4" t="s">
        <v>159</v>
      </c>
      <c r="E17" s="1" t="s">
        <v>154</v>
      </c>
      <c r="F17" s="4" t="s">
        <v>155</v>
      </c>
      <c r="G17" s="4" t="s">
        <v>156</v>
      </c>
      <c r="H17" s="4" t="s">
        <v>157</v>
      </c>
      <c r="I17" s="95"/>
      <c r="J17" s="29">
        <v>348</v>
      </c>
      <c r="K17" s="23">
        <v>26000</v>
      </c>
      <c r="L17" s="23">
        <v>9048000</v>
      </c>
      <c r="M17" s="30"/>
    </row>
    <row r="18" spans="1:13" ht="30.75" customHeight="1" x14ac:dyDescent="0.25">
      <c r="A18" s="88">
        <v>6</v>
      </c>
      <c r="B18" s="84" t="s">
        <v>160</v>
      </c>
      <c r="C18" s="84" t="s">
        <v>130</v>
      </c>
      <c r="D18" s="84" t="s">
        <v>161</v>
      </c>
      <c r="E18" s="80" t="s">
        <v>162</v>
      </c>
      <c r="F18" s="25" t="s">
        <v>163</v>
      </c>
      <c r="G18" s="4" t="s">
        <v>164</v>
      </c>
      <c r="H18" s="4" t="s">
        <v>157</v>
      </c>
      <c r="I18" s="95"/>
      <c r="J18" s="29">
        <v>1800</v>
      </c>
      <c r="K18" s="23">
        <v>3000</v>
      </c>
      <c r="L18" s="23">
        <f>J18*K18</f>
        <v>5400000</v>
      </c>
      <c r="M18" s="30"/>
    </row>
    <row r="19" spans="1:13" ht="30.75" customHeight="1" x14ac:dyDescent="0.25">
      <c r="A19" s="89"/>
      <c r="B19" s="85"/>
      <c r="C19" s="85"/>
      <c r="D19" s="85"/>
      <c r="E19" s="81"/>
      <c r="F19" s="25" t="s">
        <v>165</v>
      </c>
      <c r="G19" s="4" t="s">
        <v>164</v>
      </c>
      <c r="H19" s="4" t="s">
        <v>157</v>
      </c>
      <c r="I19" s="96"/>
      <c r="J19" s="29">
        <v>2800</v>
      </c>
      <c r="K19" s="23">
        <v>800</v>
      </c>
      <c r="L19" s="23">
        <f>J19*K19</f>
        <v>2240000</v>
      </c>
      <c r="M19" s="30"/>
    </row>
    <row r="20" spans="1:13" ht="12.75" hidden="1" customHeight="1" x14ac:dyDescent="0.25">
      <c r="A20" s="21"/>
      <c r="B20" s="91" t="s">
        <v>160</v>
      </c>
      <c r="C20" s="92"/>
      <c r="D20" s="92"/>
      <c r="E20" s="92"/>
      <c r="F20" s="92"/>
      <c r="G20" s="92"/>
      <c r="H20" s="92"/>
      <c r="I20" s="92"/>
      <c r="J20" s="92"/>
      <c r="K20" s="31">
        <f t="shared" ref="K20:M20" si="0">SUM(K18:K19)</f>
        <v>3800</v>
      </c>
      <c r="L20" s="31">
        <f t="shared" si="0"/>
        <v>7640000</v>
      </c>
      <c r="M20" s="31">
        <f t="shared" si="0"/>
        <v>0</v>
      </c>
    </row>
    <row r="21" spans="1:13" ht="29.25" customHeight="1" x14ac:dyDescent="0.25">
      <c r="A21" s="79">
        <v>7</v>
      </c>
      <c r="B21" s="84" t="s">
        <v>151</v>
      </c>
      <c r="C21" s="84" t="s">
        <v>130</v>
      </c>
      <c r="D21" s="4" t="s">
        <v>166</v>
      </c>
      <c r="E21" s="4" t="s">
        <v>167</v>
      </c>
      <c r="F21" s="32" t="s">
        <v>155</v>
      </c>
      <c r="G21" s="32" t="s">
        <v>156</v>
      </c>
      <c r="H21" s="32" t="s">
        <v>157</v>
      </c>
      <c r="I21" s="94" t="s">
        <v>12</v>
      </c>
      <c r="J21" s="29">
        <v>680</v>
      </c>
      <c r="K21" s="23">
        <v>40100</v>
      </c>
      <c r="L21" s="23">
        <v>27268000</v>
      </c>
      <c r="M21" s="30"/>
    </row>
    <row r="22" spans="1:13" ht="47.25" customHeight="1" x14ac:dyDescent="0.25">
      <c r="A22" s="79"/>
      <c r="B22" s="93"/>
      <c r="C22" s="93"/>
      <c r="D22" s="4" t="s">
        <v>168</v>
      </c>
      <c r="E22" s="1" t="s">
        <v>154</v>
      </c>
      <c r="F22" s="25" t="s">
        <v>169</v>
      </c>
      <c r="G22" s="25" t="s">
        <v>170</v>
      </c>
      <c r="H22" s="32" t="s">
        <v>157</v>
      </c>
      <c r="I22" s="95"/>
      <c r="J22" s="29">
        <v>290</v>
      </c>
      <c r="K22" s="23">
        <v>27000</v>
      </c>
      <c r="L22" s="23">
        <v>7830000</v>
      </c>
      <c r="M22" s="30"/>
    </row>
    <row r="23" spans="1:13" ht="29.25" customHeight="1" x14ac:dyDescent="0.25">
      <c r="A23" s="79"/>
      <c r="B23" s="93"/>
      <c r="C23" s="93"/>
      <c r="D23" s="4" t="s">
        <v>171</v>
      </c>
      <c r="E23" s="4" t="s">
        <v>172</v>
      </c>
      <c r="F23" s="32" t="s">
        <v>173</v>
      </c>
      <c r="G23" s="4" t="s">
        <v>174</v>
      </c>
      <c r="H23" s="32" t="s">
        <v>157</v>
      </c>
      <c r="I23" s="95"/>
      <c r="J23" s="29">
        <v>274</v>
      </c>
      <c r="K23" s="23">
        <v>14000</v>
      </c>
      <c r="L23" s="23">
        <v>3836000</v>
      </c>
      <c r="M23" s="30"/>
    </row>
    <row r="24" spans="1:13" ht="27.75" customHeight="1" x14ac:dyDescent="0.25">
      <c r="A24" s="79"/>
      <c r="B24" s="93"/>
      <c r="C24" s="93"/>
      <c r="D24" s="4" t="s">
        <v>175</v>
      </c>
      <c r="E24" s="4" t="s">
        <v>176</v>
      </c>
      <c r="F24" s="25" t="s">
        <v>173</v>
      </c>
      <c r="G24" s="4" t="s">
        <v>177</v>
      </c>
      <c r="H24" s="32" t="s">
        <v>157</v>
      </c>
      <c r="I24" s="95"/>
      <c r="J24" s="29">
        <v>685</v>
      </c>
      <c r="K24" s="23">
        <v>800</v>
      </c>
      <c r="L24" s="23">
        <v>548000</v>
      </c>
      <c r="M24" s="30"/>
    </row>
    <row r="25" spans="1:13" ht="27.75" customHeight="1" x14ac:dyDescent="0.25">
      <c r="A25" s="79"/>
      <c r="B25" s="85"/>
      <c r="C25" s="85"/>
      <c r="D25" s="4" t="s">
        <v>178</v>
      </c>
      <c r="E25" s="4" t="s">
        <v>178</v>
      </c>
      <c r="F25" s="25" t="s">
        <v>179</v>
      </c>
      <c r="G25" s="4" t="s">
        <v>180</v>
      </c>
      <c r="H25" s="32" t="s">
        <v>157</v>
      </c>
      <c r="I25" s="96"/>
      <c r="J25" s="29">
        <v>97</v>
      </c>
      <c r="K25" s="23">
        <v>8000</v>
      </c>
      <c r="L25" s="23">
        <v>776000</v>
      </c>
      <c r="M25" s="30"/>
    </row>
    <row r="26" spans="1:13" hidden="1" x14ac:dyDescent="0.25">
      <c r="A26" s="33"/>
      <c r="B26" s="91" t="s">
        <v>151</v>
      </c>
      <c r="C26" s="92"/>
      <c r="D26" s="92"/>
      <c r="E26" s="92"/>
      <c r="F26" s="92"/>
      <c r="G26" s="92"/>
      <c r="H26" s="92"/>
      <c r="I26" s="92"/>
      <c r="J26" s="92"/>
      <c r="K26" s="31">
        <f>SUM(K21:K25)</f>
        <v>89900</v>
      </c>
      <c r="L26" s="31">
        <f>SUM(L21:L25)</f>
        <v>40258000</v>
      </c>
      <c r="M26" s="31">
        <f>SUM(M21:M24)</f>
        <v>0</v>
      </c>
    </row>
    <row r="27" spans="1:13" ht="38.25" customHeight="1" x14ac:dyDescent="0.25">
      <c r="A27" s="98">
        <v>8</v>
      </c>
      <c r="B27" s="84" t="s">
        <v>158</v>
      </c>
      <c r="C27" s="84" t="s">
        <v>130</v>
      </c>
      <c r="D27" s="1" t="s">
        <v>171</v>
      </c>
      <c r="E27" s="4" t="s">
        <v>172</v>
      </c>
      <c r="F27" s="32" t="s">
        <v>173</v>
      </c>
      <c r="G27" s="4" t="s">
        <v>174</v>
      </c>
      <c r="H27" s="1" t="s">
        <v>157</v>
      </c>
      <c r="I27" s="94" t="s">
        <v>12</v>
      </c>
      <c r="J27" s="29">
        <v>850</v>
      </c>
      <c r="K27" s="23">
        <v>15550</v>
      </c>
      <c r="L27" s="23">
        <v>13217500</v>
      </c>
      <c r="M27" s="30"/>
    </row>
    <row r="28" spans="1:13" x14ac:dyDescent="0.25">
      <c r="A28" s="98"/>
      <c r="B28" s="93"/>
      <c r="C28" s="93"/>
      <c r="D28" s="1" t="s">
        <v>181</v>
      </c>
      <c r="E28" s="4" t="s">
        <v>172</v>
      </c>
      <c r="F28" s="34" t="s">
        <v>169</v>
      </c>
      <c r="G28" s="34" t="s">
        <v>170</v>
      </c>
      <c r="H28" s="1" t="s">
        <v>157</v>
      </c>
      <c r="I28" s="95"/>
      <c r="J28" s="29">
        <v>850</v>
      </c>
      <c r="K28" s="23">
        <v>12450</v>
      </c>
      <c r="L28" s="23">
        <v>10582500</v>
      </c>
      <c r="M28" s="30"/>
    </row>
    <row r="29" spans="1:13" ht="25.5" x14ac:dyDescent="0.25">
      <c r="A29" s="98"/>
      <c r="B29" s="93"/>
      <c r="C29" s="93"/>
      <c r="D29" s="4" t="s">
        <v>168</v>
      </c>
      <c r="E29" s="1" t="s">
        <v>154</v>
      </c>
      <c r="F29" s="34" t="s">
        <v>182</v>
      </c>
      <c r="G29" s="34" t="s">
        <v>183</v>
      </c>
      <c r="H29" s="1" t="s">
        <v>157</v>
      </c>
      <c r="I29" s="95"/>
      <c r="J29" s="29">
        <v>348</v>
      </c>
      <c r="K29" s="23">
        <v>13900</v>
      </c>
      <c r="L29" s="23">
        <v>4837200</v>
      </c>
      <c r="M29" s="30"/>
    </row>
    <row r="30" spans="1:13" x14ac:dyDescent="0.25">
      <c r="A30" s="89"/>
      <c r="B30" s="85"/>
      <c r="C30" s="85"/>
      <c r="D30" s="4" t="s">
        <v>161</v>
      </c>
      <c r="E30" s="4" t="s">
        <v>167</v>
      </c>
      <c r="F30" s="34" t="s">
        <v>169</v>
      </c>
      <c r="G30" s="34" t="s">
        <v>170</v>
      </c>
      <c r="H30" s="1" t="s">
        <v>157</v>
      </c>
      <c r="I30" s="96"/>
      <c r="J30" s="29">
        <v>880</v>
      </c>
      <c r="K30" s="23">
        <v>29900</v>
      </c>
      <c r="L30" s="23">
        <v>26312000</v>
      </c>
      <c r="M30" s="30"/>
    </row>
    <row r="31" spans="1:13" hidden="1" x14ac:dyDescent="0.25">
      <c r="A31" s="35"/>
      <c r="B31" s="91" t="s">
        <v>158</v>
      </c>
      <c r="C31" s="92"/>
      <c r="D31" s="92"/>
      <c r="E31" s="92"/>
      <c r="F31" s="92"/>
      <c r="G31" s="92"/>
      <c r="H31" s="92"/>
      <c r="I31" s="92"/>
      <c r="J31" s="92"/>
      <c r="K31" s="31">
        <f t="shared" ref="K31:M31" si="1">SUM(K27:K30)</f>
        <v>71800</v>
      </c>
      <c r="L31" s="31">
        <f t="shared" si="1"/>
        <v>54949200</v>
      </c>
      <c r="M31" s="31">
        <f t="shared" si="1"/>
        <v>0</v>
      </c>
    </row>
    <row r="32" spans="1:13" ht="38.25" customHeight="1" x14ac:dyDescent="0.25">
      <c r="A32" s="79">
        <v>9</v>
      </c>
      <c r="B32" s="84" t="s">
        <v>184</v>
      </c>
      <c r="C32" s="84" t="s">
        <v>130</v>
      </c>
      <c r="D32" s="4" t="s">
        <v>161</v>
      </c>
      <c r="E32" s="4" t="s">
        <v>161</v>
      </c>
      <c r="F32" s="25" t="s">
        <v>155</v>
      </c>
      <c r="G32" s="4" t="s">
        <v>164</v>
      </c>
      <c r="H32" s="4" t="s">
        <v>157</v>
      </c>
      <c r="I32" s="84" t="s">
        <v>12</v>
      </c>
      <c r="J32" s="29">
        <v>890</v>
      </c>
      <c r="K32" s="23">
        <v>6000</v>
      </c>
      <c r="L32" s="23">
        <v>5340000</v>
      </c>
      <c r="M32" s="29"/>
    </row>
    <row r="33" spans="1:13" ht="15.75" customHeight="1" x14ac:dyDescent="0.25">
      <c r="A33" s="79"/>
      <c r="B33" s="93"/>
      <c r="C33" s="93"/>
      <c r="D33" s="4" t="s">
        <v>161</v>
      </c>
      <c r="E33" s="4" t="s">
        <v>162</v>
      </c>
      <c r="F33" s="25" t="s">
        <v>169</v>
      </c>
      <c r="G33" s="4" t="s">
        <v>164</v>
      </c>
      <c r="H33" s="4" t="s">
        <v>185</v>
      </c>
      <c r="I33" s="93"/>
      <c r="J33" s="29">
        <v>980</v>
      </c>
      <c r="K33" s="23">
        <v>1000</v>
      </c>
      <c r="L33" s="23">
        <v>980000</v>
      </c>
      <c r="M33" s="29"/>
    </row>
    <row r="34" spans="1:13" ht="16.5" customHeight="1" x14ac:dyDescent="0.25">
      <c r="A34" s="79"/>
      <c r="B34" s="93"/>
      <c r="C34" s="93"/>
      <c r="D34" s="4" t="s">
        <v>161</v>
      </c>
      <c r="E34" s="4" t="s">
        <v>167</v>
      </c>
      <c r="F34" s="25" t="s">
        <v>169</v>
      </c>
      <c r="G34" s="4" t="s">
        <v>164</v>
      </c>
      <c r="H34" s="4" t="s">
        <v>157</v>
      </c>
      <c r="I34" s="93"/>
      <c r="J34" s="29">
        <v>980</v>
      </c>
      <c r="K34" s="23">
        <v>25100</v>
      </c>
      <c r="L34" s="23">
        <v>24598000</v>
      </c>
      <c r="M34" s="29"/>
    </row>
    <row r="35" spans="1:13" ht="25.5" x14ac:dyDescent="0.25">
      <c r="A35" s="79"/>
      <c r="B35" s="93"/>
      <c r="C35" s="93"/>
      <c r="D35" s="4" t="s">
        <v>186</v>
      </c>
      <c r="E35" s="4" t="s">
        <v>187</v>
      </c>
      <c r="F35" s="4" t="s">
        <v>188</v>
      </c>
      <c r="G35" s="4" t="s">
        <v>164</v>
      </c>
      <c r="H35" s="4" t="s">
        <v>189</v>
      </c>
      <c r="I35" s="93"/>
      <c r="J35" s="29">
        <v>794</v>
      </c>
      <c r="K35" s="23">
        <v>4785</v>
      </c>
      <c r="L35" s="23">
        <v>3799290</v>
      </c>
      <c r="M35" s="29"/>
    </row>
    <row r="36" spans="1:13" ht="25.5" x14ac:dyDescent="0.25">
      <c r="A36" s="79"/>
      <c r="B36" s="93"/>
      <c r="C36" s="93"/>
      <c r="D36" s="4" t="s">
        <v>186</v>
      </c>
      <c r="E36" s="4" t="s">
        <v>187</v>
      </c>
      <c r="F36" s="4" t="s">
        <v>188</v>
      </c>
      <c r="G36" s="4" t="s">
        <v>164</v>
      </c>
      <c r="H36" s="4" t="s">
        <v>189</v>
      </c>
      <c r="I36" s="93"/>
      <c r="J36" s="29">
        <v>794</v>
      </c>
      <c r="K36" s="23">
        <v>15</v>
      </c>
      <c r="L36" s="23">
        <v>11910</v>
      </c>
      <c r="M36" s="29"/>
    </row>
    <row r="37" spans="1:13" x14ac:dyDescent="0.25">
      <c r="A37" s="79"/>
      <c r="B37" s="85"/>
      <c r="C37" s="85"/>
      <c r="D37" s="4" t="s">
        <v>161</v>
      </c>
      <c r="E37" s="4" t="s">
        <v>161</v>
      </c>
      <c r="F37" s="4" t="s">
        <v>190</v>
      </c>
      <c r="G37" s="4" t="s">
        <v>191</v>
      </c>
      <c r="H37" s="4" t="s">
        <v>157</v>
      </c>
      <c r="I37" s="85"/>
      <c r="J37" s="29">
        <v>415</v>
      </c>
      <c r="K37" s="23">
        <v>4000</v>
      </c>
      <c r="L37" s="23">
        <f>J37*K37</f>
        <v>1660000</v>
      </c>
      <c r="M37" s="29"/>
    </row>
    <row r="38" spans="1:13" hidden="1" x14ac:dyDescent="0.25">
      <c r="A38" s="33"/>
      <c r="B38" s="91" t="s">
        <v>184</v>
      </c>
      <c r="C38" s="92"/>
      <c r="D38" s="92"/>
      <c r="E38" s="92"/>
      <c r="F38" s="92"/>
      <c r="G38" s="92"/>
      <c r="H38" s="92"/>
      <c r="I38" s="92"/>
      <c r="J38" s="92"/>
      <c r="K38" s="31">
        <f>SUM(K32:K37)</f>
        <v>40900</v>
      </c>
      <c r="L38" s="31">
        <f>SUM(L32:L37)</f>
        <v>36389200</v>
      </c>
      <c r="M38" s="31">
        <f>SUM(M32:M36)</f>
        <v>0</v>
      </c>
    </row>
    <row r="39" spans="1:13" ht="38.25" customHeight="1" x14ac:dyDescent="0.25">
      <c r="A39" s="79">
        <v>10</v>
      </c>
      <c r="B39" s="84" t="s">
        <v>192</v>
      </c>
      <c r="C39" s="84" t="s">
        <v>130</v>
      </c>
      <c r="D39" s="4" t="s">
        <v>193</v>
      </c>
      <c r="E39" s="4" t="s">
        <v>194</v>
      </c>
      <c r="F39" s="4" t="s">
        <v>169</v>
      </c>
      <c r="G39" s="4" t="s">
        <v>195</v>
      </c>
      <c r="H39" s="4" t="s">
        <v>157</v>
      </c>
      <c r="I39" s="4" t="s">
        <v>12</v>
      </c>
      <c r="J39" s="29">
        <v>3050</v>
      </c>
      <c r="K39" s="23">
        <v>700</v>
      </c>
      <c r="L39" s="23">
        <v>2135000</v>
      </c>
      <c r="M39" s="30"/>
    </row>
    <row r="40" spans="1:13" ht="25.5" x14ac:dyDescent="0.25">
      <c r="A40" s="79"/>
      <c r="B40" s="85"/>
      <c r="C40" s="85"/>
      <c r="D40" s="4" t="s">
        <v>193</v>
      </c>
      <c r="E40" s="4" t="s">
        <v>176</v>
      </c>
      <c r="F40" s="4" t="s">
        <v>169</v>
      </c>
      <c r="G40" s="4" t="s">
        <v>195</v>
      </c>
      <c r="H40" s="4" t="s">
        <v>157</v>
      </c>
      <c r="I40" s="4" t="s">
        <v>12</v>
      </c>
      <c r="J40" s="29">
        <v>6995</v>
      </c>
      <c r="K40" s="23">
        <v>1008</v>
      </c>
      <c r="L40" s="23">
        <v>7050960</v>
      </c>
      <c r="M40" s="30"/>
    </row>
    <row r="41" spans="1:13" hidden="1" x14ac:dyDescent="0.25">
      <c r="A41" s="36"/>
      <c r="B41" s="91" t="s">
        <v>192</v>
      </c>
      <c r="C41" s="92"/>
      <c r="D41" s="92"/>
      <c r="E41" s="92"/>
      <c r="F41" s="92"/>
      <c r="G41" s="92"/>
      <c r="H41" s="92"/>
      <c r="I41" s="92"/>
      <c r="J41" s="92"/>
      <c r="K41" s="23">
        <f t="shared" ref="K41:M41" si="2">SUM(K39:K40)</f>
        <v>1708</v>
      </c>
      <c r="L41" s="23">
        <f t="shared" si="2"/>
        <v>9185960</v>
      </c>
      <c r="M41" s="37">
        <f t="shared" si="2"/>
        <v>0</v>
      </c>
    </row>
    <row r="42" spans="1:13" ht="38.25" customHeight="1" x14ac:dyDescent="0.25">
      <c r="A42" s="79">
        <v>11</v>
      </c>
      <c r="B42" s="84" t="s">
        <v>196</v>
      </c>
      <c r="C42" s="84" t="s">
        <v>130</v>
      </c>
      <c r="D42" s="4" t="s">
        <v>197</v>
      </c>
      <c r="E42" s="4" t="s">
        <v>197</v>
      </c>
      <c r="F42" s="4" t="s">
        <v>188</v>
      </c>
      <c r="G42" s="4" t="s">
        <v>164</v>
      </c>
      <c r="H42" s="4" t="s">
        <v>157</v>
      </c>
      <c r="I42" s="4" t="s">
        <v>12</v>
      </c>
      <c r="J42" s="29">
        <v>2425</v>
      </c>
      <c r="K42" s="23">
        <v>200</v>
      </c>
      <c r="L42" s="23">
        <f>J42*K42</f>
        <v>485000</v>
      </c>
      <c r="M42" s="30"/>
    </row>
    <row r="43" spans="1:13" ht="25.5" x14ac:dyDescent="0.25">
      <c r="A43" s="79"/>
      <c r="B43" s="93"/>
      <c r="C43" s="93"/>
      <c r="D43" s="4" t="s">
        <v>193</v>
      </c>
      <c r="E43" s="4" t="s">
        <v>176</v>
      </c>
      <c r="F43" s="1" t="s">
        <v>169</v>
      </c>
      <c r="G43" s="1" t="s">
        <v>195</v>
      </c>
      <c r="H43" s="4" t="s">
        <v>157</v>
      </c>
      <c r="I43" s="4" t="s">
        <v>12</v>
      </c>
      <c r="J43" s="29">
        <v>7900</v>
      </c>
      <c r="K43" s="23">
        <v>1008</v>
      </c>
      <c r="L43" s="23">
        <f t="shared" ref="L43:L44" si="3">J43*K43</f>
        <v>7963200</v>
      </c>
      <c r="M43" s="30"/>
    </row>
    <row r="44" spans="1:13" ht="25.5" x14ac:dyDescent="0.25">
      <c r="A44" s="79"/>
      <c r="B44" s="85"/>
      <c r="C44" s="85"/>
      <c r="D44" s="4" t="s">
        <v>193</v>
      </c>
      <c r="E44" s="4" t="s">
        <v>194</v>
      </c>
      <c r="F44" s="4" t="s">
        <v>169</v>
      </c>
      <c r="G44" s="4" t="s">
        <v>195</v>
      </c>
      <c r="H44" s="4" t="s">
        <v>157</v>
      </c>
      <c r="I44" s="4" t="s">
        <v>12</v>
      </c>
      <c r="J44" s="29">
        <v>5500</v>
      </c>
      <c r="K44" s="23">
        <v>500</v>
      </c>
      <c r="L44" s="23">
        <f t="shared" si="3"/>
        <v>2750000</v>
      </c>
      <c r="M44" s="30"/>
    </row>
    <row r="45" spans="1:13" hidden="1" x14ac:dyDescent="0.25">
      <c r="A45" s="36"/>
      <c r="B45" s="91" t="s">
        <v>196</v>
      </c>
      <c r="C45" s="92"/>
      <c r="D45" s="92"/>
      <c r="E45" s="92"/>
      <c r="F45" s="92"/>
      <c r="G45" s="92"/>
      <c r="H45" s="92"/>
      <c r="I45" s="92"/>
      <c r="J45" s="92"/>
      <c r="K45" s="23">
        <f t="shared" ref="K45:M45" si="4">SUM(K42:K44)</f>
        <v>1708</v>
      </c>
      <c r="L45" s="23">
        <f>SUM(L42:L44)</f>
        <v>11198200</v>
      </c>
      <c r="M45" s="31">
        <f t="shared" si="4"/>
        <v>0</v>
      </c>
    </row>
    <row r="46" spans="1:13" ht="38.25" customHeight="1" x14ac:dyDescent="0.25">
      <c r="A46" s="88">
        <v>12</v>
      </c>
      <c r="B46" s="84" t="s">
        <v>198</v>
      </c>
      <c r="C46" s="84" t="s">
        <v>130</v>
      </c>
      <c r="D46" s="4" t="s">
        <v>197</v>
      </c>
      <c r="E46" s="4" t="s">
        <v>197</v>
      </c>
      <c r="F46" s="4" t="s">
        <v>188</v>
      </c>
      <c r="G46" s="4" t="s">
        <v>164</v>
      </c>
      <c r="H46" s="4" t="s">
        <v>157</v>
      </c>
      <c r="I46" s="4" t="s">
        <v>199</v>
      </c>
      <c r="J46" s="29">
        <v>350</v>
      </c>
      <c r="K46" s="23">
        <v>6215</v>
      </c>
      <c r="L46" s="23">
        <v>2175250</v>
      </c>
      <c r="M46" s="30"/>
    </row>
    <row r="47" spans="1:13" ht="25.5" x14ac:dyDescent="0.25">
      <c r="A47" s="98"/>
      <c r="B47" s="85"/>
      <c r="C47" s="85"/>
      <c r="D47" s="4" t="s">
        <v>200</v>
      </c>
      <c r="E47" s="4" t="s">
        <v>201</v>
      </c>
      <c r="F47" s="4" t="s">
        <v>202</v>
      </c>
      <c r="G47" s="4" t="s">
        <v>164</v>
      </c>
      <c r="H47" s="4" t="s">
        <v>157</v>
      </c>
      <c r="I47" s="4" t="s">
        <v>199</v>
      </c>
      <c r="J47" s="29">
        <v>700</v>
      </c>
      <c r="K47" s="23">
        <v>4285</v>
      </c>
      <c r="L47" s="23">
        <v>2999500</v>
      </c>
      <c r="M47" s="30"/>
    </row>
    <row r="48" spans="1:13" ht="12.75" hidden="1" customHeight="1" x14ac:dyDescent="0.25">
      <c r="A48" s="89"/>
      <c r="B48" s="91" t="s">
        <v>198</v>
      </c>
      <c r="C48" s="92"/>
      <c r="D48" s="92"/>
      <c r="E48" s="92"/>
      <c r="F48" s="92"/>
      <c r="G48" s="92"/>
      <c r="H48" s="92"/>
      <c r="I48" s="92"/>
      <c r="J48" s="92"/>
      <c r="K48" s="37">
        <f t="shared" ref="K48:M48" si="5">SUM(K46:K47)</f>
        <v>10500</v>
      </c>
      <c r="L48" s="37">
        <f t="shared" si="5"/>
        <v>5174750</v>
      </c>
      <c r="M48" s="37">
        <f t="shared" si="5"/>
        <v>0</v>
      </c>
    </row>
    <row r="49" spans="1:13" ht="33" customHeight="1" x14ac:dyDescent="0.25">
      <c r="A49" s="79">
        <v>13</v>
      </c>
      <c r="B49" s="84" t="s">
        <v>203</v>
      </c>
      <c r="C49" s="84" t="s">
        <v>130</v>
      </c>
      <c r="D49" s="4" t="s">
        <v>186</v>
      </c>
      <c r="E49" s="4" t="s">
        <v>187</v>
      </c>
      <c r="F49" s="4" t="s">
        <v>204</v>
      </c>
      <c r="G49" s="4" t="s">
        <v>164</v>
      </c>
      <c r="H49" s="38" t="s">
        <v>164</v>
      </c>
      <c r="I49" s="4" t="s">
        <v>12</v>
      </c>
      <c r="J49" s="29">
        <v>1289</v>
      </c>
      <c r="K49" s="39">
        <v>6680</v>
      </c>
      <c r="L49" s="39">
        <f>J49*K49</f>
        <v>8610520</v>
      </c>
      <c r="M49" s="30"/>
    </row>
    <row r="50" spans="1:13" ht="19.5" customHeight="1" x14ac:dyDescent="0.25">
      <c r="A50" s="79"/>
      <c r="B50" s="93"/>
      <c r="C50" s="93"/>
      <c r="D50" s="4" t="s">
        <v>205</v>
      </c>
      <c r="E50" s="4" t="s">
        <v>205</v>
      </c>
      <c r="F50" s="4" t="s">
        <v>206</v>
      </c>
      <c r="G50" s="4" t="s">
        <v>164</v>
      </c>
      <c r="H50" s="4" t="s">
        <v>157</v>
      </c>
      <c r="I50" s="4" t="s">
        <v>12</v>
      </c>
      <c r="J50" s="29">
        <v>754.3859653361344</v>
      </c>
      <c r="K50" s="39">
        <v>9520</v>
      </c>
      <c r="L50" s="39">
        <f t="shared" ref="L50:L53" si="6">J50*K50</f>
        <v>7181754.3899999997</v>
      </c>
      <c r="M50" s="40"/>
    </row>
    <row r="51" spans="1:13" ht="16.5" customHeight="1" x14ac:dyDescent="0.25">
      <c r="A51" s="79"/>
      <c r="B51" s="93"/>
      <c r="C51" s="93"/>
      <c r="D51" s="4" t="s">
        <v>171</v>
      </c>
      <c r="E51" s="4" t="s">
        <v>176</v>
      </c>
      <c r="F51" s="4" t="s">
        <v>169</v>
      </c>
      <c r="G51" s="4" t="s">
        <v>170</v>
      </c>
      <c r="H51" s="4" t="s">
        <v>157</v>
      </c>
      <c r="I51" s="4" t="s">
        <v>12</v>
      </c>
      <c r="J51" s="29">
        <v>2400</v>
      </c>
      <c r="K51" s="39">
        <v>6200</v>
      </c>
      <c r="L51" s="39">
        <f t="shared" si="6"/>
        <v>14880000</v>
      </c>
      <c r="M51" s="40"/>
    </row>
    <row r="52" spans="1:13" ht="25.5" x14ac:dyDescent="0.25">
      <c r="A52" s="79"/>
      <c r="B52" s="93"/>
      <c r="C52" s="93"/>
      <c r="D52" s="4" t="s">
        <v>193</v>
      </c>
      <c r="E52" s="4" t="s">
        <v>176</v>
      </c>
      <c r="F52" s="4" t="s">
        <v>169</v>
      </c>
      <c r="G52" s="4" t="s">
        <v>195</v>
      </c>
      <c r="H52" s="4" t="s">
        <v>157</v>
      </c>
      <c r="I52" s="4" t="s">
        <v>12</v>
      </c>
      <c r="J52" s="29">
        <v>2700</v>
      </c>
      <c r="K52" s="39">
        <v>1000</v>
      </c>
      <c r="L52" s="39">
        <f t="shared" si="6"/>
        <v>2700000</v>
      </c>
      <c r="M52" s="40"/>
    </row>
    <row r="53" spans="1:13" x14ac:dyDescent="0.25">
      <c r="A53" s="79"/>
      <c r="B53" s="85"/>
      <c r="C53" s="85"/>
      <c r="D53" s="4" t="s">
        <v>166</v>
      </c>
      <c r="E53" s="4" t="s">
        <v>166</v>
      </c>
      <c r="F53" s="4" t="s">
        <v>207</v>
      </c>
      <c r="G53" s="4" t="s">
        <v>208</v>
      </c>
      <c r="H53" s="4" t="s">
        <v>157</v>
      </c>
      <c r="I53" s="4" t="s">
        <v>12</v>
      </c>
      <c r="J53" s="29">
        <v>890</v>
      </c>
      <c r="K53" s="39">
        <v>4000</v>
      </c>
      <c r="L53" s="39">
        <f t="shared" si="6"/>
        <v>3560000</v>
      </c>
      <c r="M53" s="40"/>
    </row>
    <row r="54" spans="1:13" ht="12.75" hidden="1" customHeight="1" x14ac:dyDescent="0.25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37"/>
      <c r="L54" s="37">
        <f>SUM(L49:L53)</f>
        <v>36932274.390000001</v>
      </c>
      <c r="M54" s="37"/>
    </row>
    <row r="55" spans="1:13" ht="12.75" hidden="1" customHeight="1" x14ac:dyDescent="0.25">
      <c r="A55" s="35"/>
      <c r="B55" s="99" t="s">
        <v>209</v>
      </c>
      <c r="C55" s="100"/>
      <c r="D55" s="100"/>
      <c r="E55" s="100"/>
      <c r="F55" s="100"/>
      <c r="G55" s="100"/>
      <c r="H55" s="100"/>
      <c r="I55" s="100"/>
      <c r="J55" s="100"/>
      <c r="K55" s="44"/>
      <c r="L55" s="45">
        <f>L20+L26+L31+L38+L41+L45+L48+L54</f>
        <v>201727584.38999999</v>
      </c>
      <c r="M55" s="44"/>
    </row>
    <row r="56" spans="1:13" ht="12.75" hidden="1" customHeight="1" x14ac:dyDescent="0.25">
      <c r="A56" s="33"/>
      <c r="B56" s="101" t="s">
        <v>210</v>
      </c>
      <c r="C56" s="102"/>
      <c r="D56" s="102"/>
      <c r="E56" s="102"/>
      <c r="F56" s="102"/>
      <c r="G56" s="102"/>
      <c r="H56" s="102"/>
      <c r="I56" s="102"/>
      <c r="J56" s="102"/>
      <c r="K56" s="103"/>
      <c r="L56" s="103"/>
      <c r="M56" s="103"/>
    </row>
    <row r="57" spans="1:13" ht="25.5" x14ac:dyDescent="0.25">
      <c r="A57" s="46">
        <v>14</v>
      </c>
      <c r="B57" s="4" t="s">
        <v>160</v>
      </c>
      <c r="C57" s="4" t="s">
        <v>136</v>
      </c>
      <c r="D57" s="4" t="s">
        <v>211</v>
      </c>
      <c r="E57" s="4" t="s">
        <v>212</v>
      </c>
      <c r="F57" s="4" t="s">
        <v>169</v>
      </c>
      <c r="G57" s="4" t="s">
        <v>213</v>
      </c>
      <c r="H57" s="4" t="s">
        <v>157</v>
      </c>
      <c r="I57" s="4" t="s">
        <v>12</v>
      </c>
      <c r="J57" s="29">
        <v>2150</v>
      </c>
      <c r="K57" s="23">
        <v>2112</v>
      </c>
      <c r="L57" s="23">
        <f>J57*K57</f>
        <v>4540800</v>
      </c>
      <c r="M57" s="30"/>
    </row>
    <row r="58" spans="1:13" hidden="1" x14ac:dyDescent="0.25">
      <c r="A58" s="21"/>
      <c r="B58" s="91" t="s">
        <v>160</v>
      </c>
      <c r="C58" s="92"/>
      <c r="D58" s="92"/>
      <c r="E58" s="92"/>
      <c r="F58" s="92"/>
      <c r="G58" s="92"/>
      <c r="H58" s="92"/>
      <c r="I58" s="92"/>
      <c r="J58" s="92"/>
      <c r="K58" s="23">
        <f t="shared" ref="K58:M58" si="7">SUM(K57:K57)</f>
        <v>2112</v>
      </c>
      <c r="L58" s="23">
        <f t="shared" si="7"/>
        <v>4540800</v>
      </c>
      <c r="M58" s="31">
        <f t="shared" si="7"/>
        <v>0</v>
      </c>
    </row>
    <row r="59" spans="1:13" ht="25.5" customHeight="1" x14ac:dyDescent="0.25">
      <c r="A59" s="79">
        <v>15</v>
      </c>
      <c r="B59" s="84" t="s">
        <v>151</v>
      </c>
      <c r="C59" s="84" t="s">
        <v>136</v>
      </c>
      <c r="D59" s="4" t="s">
        <v>214</v>
      </c>
      <c r="E59" s="4" t="s">
        <v>214</v>
      </c>
      <c r="F59" s="4" t="s">
        <v>215</v>
      </c>
      <c r="G59" s="4" t="s">
        <v>213</v>
      </c>
      <c r="H59" s="47" t="s">
        <v>157</v>
      </c>
      <c r="I59" s="47" t="s">
        <v>12</v>
      </c>
      <c r="J59" s="29">
        <v>124</v>
      </c>
      <c r="K59" s="23">
        <v>25432</v>
      </c>
      <c r="L59" s="23">
        <f>J59*K59</f>
        <v>3153568</v>
      </c>
      <c r="M59" s="30"/>
    </row>
    <row r="60" spans="1:13" ht="25.5" x14ac:dyDescent="0.25">
      <c r="A60" s="79"/>
      <c r="B60" s="85"/>
      <c r="C60" s="85"/>
      <c r="D60" s="4" t="s">
        <v>168</v>
      </c>
      <c r="E60" s="4" t="s">
        <v>154</v>
      </c>
      <c r="F60" s="4" t="s">
        <v>155</v>
      </c>
      <c r="G60" s="4" t="s">
        <v>156</v>
      </c>
      <c r="H60" s="4" t="s">
        <v>157</v>
      </c>
      <c r="I60" s="4" t="s">
        <v>12</v>
      </c>
      <c r="J60" s="29">
        <v>290</v>
      </c>
      <c r="K60" s="23">
        <v>45000</v>
      </c>
      <c r="L60" s="23">
        <f>J60*K60</f>
        <v>13050000</v>
      </c>
      <c r="M60" s="30"/>
    </row>
    <row r="61" spans="1:13" hidden="1" x14ac:dyDescent="0.25">
      <c r="A61" s="79">
        <v>16</v>
      </c>
      <c r="B61" s="91" t="s">
        <v>151</v>
      </c>
      <c r="C61" s="92"/>
      <c r="D61" s="92"/>
      <c r="E61" s="92"/>
      <c r="F61" s="92"/>
      <c r="G61" s="92"/>
      <c r="H61" s="92"/>
      <c r="I61" s="92"/>
      <c r="J61" s="92"/>
      <c r="K61" s="23">
        <f t="shared" ref="K61:M61" si="8">SUM(K59:K60)</f>
        <v>70432</v>
      </c>
      <c r="L61" s="23">
        <f t="shared" si="8"/>
        <v>16203568</v>
      </c>
      <c r="M61" s="31">
        <f t="shared" si="8"/>
        <v>0</v>
      </c>
    </row>
    <row r="62" spans="1:13" ht="25.5" customHeight="1" x14ac:dyDescent="0.25">
      <c r="A62" s="79"/>
      <c r="B62" s="84" t="s">
        <v>158</v>
      </c>
      <c r="C62" s="84" t="s">
        <v>136</v>
      </c>
      <c r="D62" s="4" t="s">
        <v>186</v>
      </c>
      <c r="E62" s="4" t="s">
        <v>186</v>
      </c>
      <c r="F62" s="4" t="s">
        <v>216</v>
      </c>
      <c r="G62" s="4" t="s">
        <v>213</v>
      </c>
      <c r="H62" s="47" t="s">
        <v>73</v>
      </c>
      <c r="I62" s="47" t="s">
        <v>12</v>
      </c>
      <c r="J62" s="29">
        <v>219</v>
      </c>
      <c r="K62" s="23">
        <v>50864</v>
      </c>
      <c r="L62" s="23">
        <f>J62*K62</f>
        <v>11139216</v>
      </c>
      <c r="M62" s="30"/>
    </row>
    <row r="63" spans="1:13" ht="25.5" x14ac:dyDescent="0.25">
      <c r="A63" s="79"/>
      <c r="B63" s="85"/>
      <c r="C63" s="85"/>
      <c r="D63" s="4" t="s">
        <v>168</v>
      </c>
      <c r="E63" s="4" t="s">
        <v>154</v>
      </c>
      <c r="F63" s="4" t="s">
        <v>182</v>
      </c>
      <c r="G63" s="4" t="s">
        <v>183</v>
      </c>
      <c r="H63" s="4" t="s">
        <v>73</v>
      </c>
      <c r="I63" s="4" t="s">
        <v>12</v>
      </c>
      <c r="J63" s="29">
        <v>348</v>
      </c>
      <c r="K63" s="23">
        <v>20000</v>
      </c>
      <c r="L63" s="23">
        <f>J63*K63</f>
        <v>6960000</v>
      </c>
      <c r="M63" s="30"/>
    </row>
    <row r="64" spans="1:13" hidden="1" x14ac:dyDescent="0.25">
      <c r="A64" s="21"/>
      <c r="B64" s="91" t="s">
        <v>158</v>
      </c>
      <c r="C64" s="92"/>
      <c r="D64" s="92"/>
      <c r="E64" s="92"/>
      <c r="F64" s="92"/>
      <c r="G64" s="92"/>
      <c r="H64" s="92"/>
      <c r="I64" s="92"/>
      <c r="J64" s="92"/>
      <c r="K64" s="23">
        <f t="shared" ref="K64:M64" si="9">SUM(K62:K63)</f>
        <v>70864</v>
      </c>
      <c r="L64" s="23">
        <f t="shared" si="9"/>
        <v>18099216</v>
      </c>
      <c r="M64" s="31">
        <f t="shared" si="9"/>
        <v>0</v>
      </c>
    </row>
    <row r="65" spans="1:13" ht="25.5" x14ac:dyDescent="0.25">
      <c r="A65" s="48">
        <v>17</v>
      </c>
      <c r="B65" s="4" t="s">
        <v>192</v>
      </c>
      <c r="C65" s="4" t="s">
        <v>136</v>
      </c>
      <c r="D65" s="4" t="s">
        <v>217</v>
      </c>
      <c r="E65" s="4" t="s">
        <v>217</v>
      </c>
      <c r="F65" s="4" t="s">
        <v>188</v>
      </c>
      <c r="G65" s="4" t="s">
        <v>195</v>
      </c>
      <c r="H65" s="4" t="s">
        <v>83</v>
      </c>
      <c r="I65" s="4" t="s">
        <v>12</v>
      </c>
      <c r="J65" s="29">
        <v>1505</v>
      </c>
      <c r="K65" s="23">
        <v>7930</v>
      </c>
      <c r="L65" s="23">
        <f>J65*K65</f>
        <v>11934650</v>
      </c>
      <c r="M65" s="30"/>
    </row>
    <row r="66" spans="1:13" hidden="1" x14ac:dyDescent="0.25">
      <c r="A66" s="49"/>
      <c r="B66" s="91" t="s">
        <v>192</v>
      </c>
      <c r="C66" s="92"/>
      <c r="D66" s="92"/>
      <c r="E66" s="92"/>
      <c r="F66" s="92"/>
      <c r="G66" s="92"/>
      <c r="H66" s="92"/>
      <c r="I66" s="92"/>
      <c r="J66" s="92"/>
      <c r="K66" s="23">
        <f t="shared" ref="K66:M66" si="10">SUM(K65:K65)</f>
        <v>7930</v>
      </c>
      <c r="L66" s="23">
        <f t="shared" si="10"/>
        <v>11934650</v>
      </c>
      <c r="M66" s="37">
        <f t="shared" si="10"/>
        <v>0</v>
      </c>
    </row>
    <row r="67" spans="1:13" ht="27.75" customHeight="1" x14ac:dyDescent="0.25">
      <c r="A67" s="79">
        <v>18</v>
      </c>
      <c r="B67" s="84" t="s">
        <v>196</v>
      </c>
      <c r="C67" s="84" t="s">
        <v>136</v>
      </c>
      <c r="D67" s="4" t="s">
        <v>218</v>
      </c>
      <c r="E67" s="4" t="s">
        <v>218</v>
      </c>
      <c r="F67" s="4" t="s">
        <v>219</v>
      </c>
      <c r="G67" s="4" t="s">
        <v>220</v>
      </c>
      <c r="H67" s="4" t="s">
        <v>221</v>
      </c>
      <c r="I67" s="84" t="s">
        <v>12</v>
      </c>
      <c r="J67" s="29">
        <v>3100</v>
      </c>
      <c r="K67" s="23">
        <v>58</v>
      </c>
      <c r="L67" s="23">
        <v>179800</v>
      </c>
      <c r="M67" s="40"/>
    </row>
    <row r="68" spans="1:13" ht="22.5" customHeight="1" x14ac:dyDescent="0.25">
      <c r="A68" s="79"/>
      <c r="B68" s="85"/>
      <c r="C68" s="85"/>
      <c r="D68" s="4" t="s">
        <v>217</v>
      </c>
      <c r="E68" s="4" t="s">
        <v>217</v>
      </c>
      <c r="F68" s="4" t="s">
        <v>188</v>
      </c>
      <c r="G68" s="4" t="s">
        <v>195</v>
      </c>
      <c r="H68" s="4" t="s">
        <v>83</v>
      </c>
      <c r="I68" s="85"/>
      <c r="J68" s="29">
        <v>2425</v>
      </c>
      <c r="K68" s="23">
        <v>8000</v>
      </c>
      <c r="L68" s="23">
        <v>19400000</v>
      </c>
      <c r="M68" s="30"/>
    </row>
    <row r="69" spans="1:13" hidden="1" x14ac:dyDescent="0.25">
      <c r="A69" s="49"/>
      <c r="B69" s="91" t="s">
        <v>196</v>
      </c>
      <c r="C69" s="92"/>
      <c r="D69" s="92"/>
      <c r="E69" s="92"/>
      <c r="F69" s="92"/>
      <c r="G69" s="92"/>
      <c r="H69" s="92"/>
      <c r="I69" s="92"/>
      <c r="J69" s="92"/>
      <c r="K69" s="23">
        <f>SUM(K67:K68)</f>
        <v>8058</v>
      </c>
      <c r="L69" s="23">
        <f>SUM(L67:L68)</f>
        <v>19579800</v>
      </c>
      <c r="M69" s="31">
        <f t="shared" ref="M69" si="11">SUM(M66:M68)</f>
        <v>0</v>
      </c>
    </row>
    <row r="70" spans="1:13" ht="25.5" x14ac:dyDescent="0.25">
      <c r="A70" s="21">
        <v>19</v>
      </c>
      <c r="B70" s="4" t="s">
        <v>198</v>
      </c>
      <c r="C70" s="4" t="s">
        <v>136</v>
      </c>
      <c r="D70" s="4" t="s">
        <v>197</v>
      </c>
      <c r="E70" s="4" t="s">
        <v>197</v>
      </c>
      <c r="F70" s="4" t="s">
        <v>215</v>
      </c>
      <c r="G70" s="4" t="s">
        <v>195</v>
      </c>
      <c r="H70" s="4" t="s">
        <v>83</v>
      </c>
      <c r="I70" s="4" t="s">
        <v>199</v>
      </c>
      <c r="J70" s="29">
        <v>350</v>
      </c>
      <c r="K70" s="23">
        <v>10000</v>
      </c>
      <c r="L70" s="23">
        <v>3500000</v>
      </c>
      <c r="M70" s="30"/>
    </row>
    <row r="71" spans="1:13" ht="12.75" hidden="1" customHeight="1" x14ac:dyDescent="0.25">
      <c r="A71" s="79">
        <v>20</v>
      </c>
      <c r="B71" s="91" t="s">
        <v>198</v>
      </c>
      <c r="C71" s="92"/>
      <c r="D71" s="92"/>
      <c r="E71" s="92"/>
      <c r="F71" s="92"/>
      <c r="G71" s="92"/>
      <c r="H71" s="92"/>
      <c r="I71" s="92"/>
      <c r="J71" s="92"/>
      <c r="K71" s="37">
        <f t="shared" ref="K71:M71" si="12">SUM(K70:K70)</f>
        <v>10000</v>
      </c>
      <c r="L71" s="37">
        <f t="shared" si="12"/>
        <v>3500000</v>
      </c>
      <c r="M71" s="37">
        <f t="shared" si="12"/>
        <v>0</v>
      </c>
    </row>
    <row r="72" spans="1:13" ht="25.5" customHeight="1" x14ac:dyDescent="0.25">
      <c r="A72" s="79"/>
      <c r="B72" s="84" t="s">
        <v>203</v>
      </c>
      <c r="C72" s="84" t="s">
        <v>136</v>
      </c>
      <c r="D72" s="4" t="s">
        <v>186</v>
      </c>
      <c r="E72" s="4" t="s">
        <v>186</v>
      </c>
      <c r="F72" s="4" t="s">
        <v>216</v>
      </c>
      <c r="G72" s="4" t="s">
        <v>222</v>
      </c>
      <c r="H72" s="50" t="s">
        <v>157</v>
      </c>
      <c r="I72" s="50" t="s">
        <v>12</v>
      </c>
      <c r="J72" s="51">
        <v>1289</v>
      </c>
      <c r="K72" s="52">
        <v>5912</v>
      </c>
      <c r="L72" s="52">
        <f>J72*K72</f>
        <v>7620568</v>
      </c>
      <c r="M72" s="53"/>
    </row>
    <row r="73" spans="1:13" x14ac:dyDescent="0.25">
      <c r="A73" s="79"/>
      <c r="B73" s="85"/>
      <c r="C73" s="85"/>
      <c r="D73" s="4" t="s">
        <v>168</v>
      </c>
      <c r="E73" s="4" t="s">
        <v>167</v>
      </c>
      <c r="F73" s="4" t="s">
        <v>169</v>
      </c>
      <c r="G73" s="4" t="s">
        <v>223</v>
      </c>
      <c r="H73" s="50" t="s">
        <v>157</v>
      </c>
      <c r="I73" s="50" t="s">
        <v>12</v>
      </c>
      <c r="J73" s="51">
        <v>2780</v>
      </c>
      <c r="K73" s="52">
        <v>4700</v>
      </c>
      <c r="L73" s="52">
        <f t="shared" ref="L73" si="13">J73*K73</f>
        <v>13066000</v>
      </c>
      <c r="M73" s="53"/>
    </row>
    <row r="74" spans="1:13" ht="12.75" hidden="1" customHeight="1" x14ac:dyDescent="0.25">
      <c r="A74" s="33"/>
      <c r="B74" s="104" t="s">
        <v>203</v>
      </c>
      <c r="C74" s="105"/>
      <c r="D74" s="105"/>
      <c r="E74" s="105"/>
      <c r="F74" s="105"/>
      <c r="G74" s="105"/>
      <c r="H74" s="105"/>
      <c r="I74" s="105"/>
      <c r="J74" s="106"/>
      <c r="K74" s="37"/>
      <c r="L74" s="37">
        <f>SUM(L72:L73)</f>
        <v>20686568</v>
      </c>
      <c r="M74" s="37"/>
    </row>
    <row r="75" spans="1:13" ht="25.5" x14ac:dyDescent="0.25">
      <c r="A75" s="49">
        <v>21</v>
      </c>
      <c r="B75" s="5" t="s">
        <v>184</v>
      </c>
      <c r="C75" s="4" t="s">
        <v>136</v>
      </c>
      <c r="D75" s="4" t="s">
        <v>186</v>
      </c>
      <c r="E75" s="4" t="s">
        <v>186</v>
      </c>
      <c r="F75" s="4" t="s">
        <v>224</v>
      </c>
      <c r="G75" s="4" t="s">
        <v>213</v>
      </c>
      <c r="H75" s="50" t="s">
        <v>225</v>
      </c>
      <c r="I75" s="50" t="s">
        <v>12</v>
      </c>
      <c r="J75" s="51">
        <v>794</v>
      </c>
      <c r="K75" s="52">
        <v>1412</v>
      </c>
      <c r="L75" s="52">
        <v>1121128</v>
      </c>
      <c r="M75" s="53"/>
    </row>
    <row r="76" spans="1:13" hidden="1" x14ac:dyDescent="0.25">
      <c r="A76" s="21"/>
      <c r="B76" s="42"/>
      <c r="C76" s="43"/>
      <c r="D76" s="43"/>
      <c r="E76" s="43"/>
      <c r="F76" s="43"/>
      <c r="G76" s="43"/>
      <c r="H76" s="43"/>
      <c r="I76" s="43"/>
      <c r="J76" s="43"/>
      <c r="K76" s="37"/>
      <c r="L76" s="37">
        <f>L75</f>
        <v>1121128</v>
      </c>
      <c r="M76" s="37"/>
    </row>
    <row r="77" spans="1:13" hidden="1" x14ac:dyDescent="0.25">
      <c r="A77" s="79"/>
      <c r="B77" s="107" t="s">
        <v>209</v>
      </c>
      <c r="C77" s="108"/>
      <c r="D77" s="108"/>
      <c r="E77" s="108"/>
      <c r="F77" s="108"/>
      <c r="G77" s="108"/>
      <c r="H77" s="108"/>
      <c r="I77" s="108"/>
      <c r="J77" s="108"/>
      <c r="K77" s="54"/>
      <c r="L77" s="55">
        <f>L58+L61+L64+L66+L69+L71+L74+L76</f>
        <v>95665730</v>
      </c>
      <c r="M77" s="54"/>
    </row>
    <row r="78" spans="1:13" hidden="1" x14ac:dyDescent="0.25">
      <c r="A78" s="79"/>
      <c r="B78" s="109" t="s">
        <v>226</v>
      </c>
      <c r="C78" s="110"/>
      <c r="D78" s="110"/>
      <c r="E78" s="110"/>
      <c r="F78" s="110"/>
      <c r="G78" s="110"/>
      <c r="H78" s="110"/>
      <c r="I78" s="110"/>
      <c r="J78" s="110"/>
      <c r="K78" s="111"/>
      <c r="L78" s="111"/>
      <c r="M78" s="111"/>
    </row>
    <row r="79" spans="1:13" ht="25.5" x14ac:dyDescent="0.25">
      <c r="A79" s="21">
        <v>22</v>
      </c>
      <c r="B79" s="4" t="s">
        <v>151</v>
      </c>
      <c r="C79" s="4" t="s">
        <v>143</v>
      </c>
      <c r="D79" s="4" t="s">
        <v>168</v>
      </c>
      <c r="E79" s="4" t="s">
        <v>154</v>
      </c>
      <c r="F79" s="4" t="s">
        <v>182</v>
      </c>
      <c r="G79" s="4" t="s">
        <v>157</v>
      </c>
      <c r="H79" s="4" t="s">
        <v>157</v>
      </c>
      <c r="I79" s="4" t="s">
        <v>12</v>
      </c>
      <c r="J79" s="29">
        <v>290</v>
      </c>
      <c r="K79" s="23">
        <v>21500</v>
      </c>
      <c r="L79" s="23">
        <v>6235000</v>
      </c>
      <c r="M79" s="30"/>
    </row>
    <row r="80" spans="1:13" hidden="1" x14ac:dyDescent="0.25">
      <c r="A80" s="21"/>
      <c r="B80" s="91" t="s">
        <v>151</v>
      </c>
      <c r="C80" s="92"/>
      <c r="D80" s="92"/>
      <c r="E80" s="92"/>
      <c r="F80" s="92"/>
      <c r="G80" s="92"/>
      <c r="H80" s="92"/>
      <c r="I80" s="92"/>
      <c r="J80" s="92"/>
      <c r="K80" s="23">
        <f t="shared" ref="K80:M80" si="14">SUM(K79:K79)</f>
        <v>21500</v>
      </c>
      <c r="L80" s="23">
        <f t="shared" si="14"/>
        <v>6235000</v>
      </c>
      <c r="M80" s="31">
        <f t="shared" si="14"/>
        <v>0</v>
      </c>
    </row>
    <row r="81" spans="1:13" ht="25.5" x14ac:dyDescent="0.25">
      <c r="A81" s="21">
        <v>23</v>
      </c>
      <c r="B81" s="4" t="s">
        <v>158</v>
      </c>
      <c r="C81" s="4" t="s">
        <v>143</v>
      </c>
      <c r="D81" s="4" t="s">
        <v>168</v>
      </c>
      <c r="E81" s="4" t="s">
        <v>154</v>
      </c>
      <c r="F81" s="4" t="s">
        <v>182</v>
      </c>
      <c r="G81" s="4" t="s">
        <v>157</v>
      </c>
      <c r="H81" s="4" t="s">
        <v>157</v>
      </c>
      <c r="I81" s="4" t="s">
        <v>12</v>
      </c>
      <c r="J81" s="29">
        <v>348</v>
      </c>
      <c r="K81" s="23">
        <v>17000</v>
      </c>
      <c r="L81" s="23">
        <v>5916000</v>
      </c>
      <c r="M81" s="30"/>
    </row>
    <row r="82" spans="1:13" hidden="1" x14ac:dyDescent="0.25">
      <c r="A82" s="21"/>
      <c r="B82" s="91" t="s">
        <v>158</v>
      </c>
      <c r="C82" s="92"/>
      <c r="D82" s="92"/>
      <c r="E82" s="92"/>
      <c r="F82" s="92"/>
      <c r="G82" s="92"/>
      <c r="H82" s="92"/>
      <c r="I82" s="92"/>
      <c r="J82" s="92"/>
      <c r="K82" s="31">
        <f t="shared" ref="K82:M82" si="15">SUM(K81:K81)</f>
        <v>17000</v>
      </c>
      <c r="L82" s="31">
        <f t="shared" si="15"/>
        <v>5916000</v>
      </c>
      <c r="M82" s="31">
        <f t="shared" si="15"/>
        <v>0</v>
      </c>
    </row>
    <row r="83" spans="1:13" hidden="1" x14ac:dyDescent="0.25">
      <c r="A83" s="79"/>
      <c r="B83" s="99" t="s">
        <v>209</v>
      </c>
      <c r="C83" s="100"/>
      <c r="D83" s="100"/>
      <c r="E83" s="100"/>
      <c r="F83" s="100"/>
      <c r="G83" s="100"/>
      <c r="H83" s="100"/>
      <c r="I83" s="100"/>
      <c r="J83" s="100"/>
      <c r="K83" s="44"/>
      <c r="L83" s="45">
        <f>L80+L82</f>
        <v>12151000</v>
      </c>
      <c r="M83" s="44"/>
    </row>
    <row r="84" spans="1:13" hidden="1" x14ac:dyDescent="0.25">
      <c r="A84" s="79"/>
      <c r="B84" s="112" t="s">
        <v>227</v>
      </c>
      <c r="C84" s="110"/>
      <c r="D84" s="110"/>
      <c r="E84" s="110"/>
      <c r="F84" s="110"/>
      <c r="G84" s="110"/>
      <c r="H84" s="110"/>
      <c r="I84" s="110"/>
      <c r="J84" s="110"/>
      <c r="K84" s="111"/>
      <c r="L84" s="111"/>
      <c r="M84" s="111"/>
    </row>
    <row r="85" spans="1:13" ht="38.25" x14ac:dyDescent="0.25">
      <c r="A85" s="48">
        <v>24</v>
      </c>
      <c r="B85" s="4" t="s">
        <v>160</v>
      </c>
      <c r="C85" s="4" t="s">
        <v>104</v>
      </c>
      <c r="D85" s="1" t="s">
        <v>153</v>
      </c>
      <c r="E85" s="1" t="s">
        <v>154</v>
      </c>
      <c r="F85" s="1" t="s">
        <v>182</v>
      </c>
      <c r="G85" s="1" t="s">
        <v>208</v>
      </c>
      <c r="H85" s="1" t="s">
        <v>228</v>
      </c>
      <c r="I85" s="1" t="s">
        <v>12</v>
      </c>
      <c r="J85" s="29">
        <v>1720</v>
      </c>
      <c r="K85" s="23">
        <v>10000</v>
      </c>
      <c r="L85" s="23">
        <f>J85*K85</f>
        <v>17200000</v>
      </c>
      <c r="M85" s="30"/>
    </row>
    <row r="86" spans="1:13" hidden="1" x14ac:dyDescent="0.25">
      <c r="A86" s="33"/>
      <c r="B86" s="91" t="s">
        <v>160</v>
      </c>
      <c r="C86" s="92"/>
      <c r="D86" s="92"/>
      <c r="E86" s="92"/>
      <c r="F86" s="92"/>
      <c r="G86" s="92"/>
      <c r="H86" s="92"/>
      <c r="I86" s="92"/>
      <c r="J86" s="92"/>
      <c r="K86" s="23">
        <f t="shared" ref="K86:M86" si="16">SUM(K85:K85)</f>
        <v>10000</v>
      </c>
      <c r="L86" s="23">
        <f t="shared" si="16"/>
        <v>17200000</v>
      </c>
      <c r="M86" s="31">
        <f t="shared" si="16"/>
        <v>0</v>
      </c>
    </row>
    <row r="87" spans="1:13" ht="38.25" x14ac:dyDescent="0.25">
      <c r="A87" s="21">
        <v>25</v>
      </c>
      <c r="B87" s="4" t="s">
        <v>151</v>
      </c>
      <c r="C87" s="4" t="s">
        <v>104</v>
      </c>
      <c r="D87" s="1" t="s">
        <v>153</v>
      </c>
      <c r="E87" s="4" t="s">
        <v>229</v>
      </c>
      <c r="F87" s="1" t="s">
        <v>230</v>
      </c>
      <c r="G87" s="4" t="s">
        <v>231</v>
      </c>
      <c r="H87" s="4" t="s">
        <v>157</v>
      </c>
      <c r="I87" s="4" t="s">
        <v>12</v>
      </c>
      <c r="J87" s="29">
        <v>290</v>
      </c>
      <c r="K87" s="23">
        <v>30000</v>
      </c>
      <c r="L87" s="23">
        <f>J87*K87</f>
        <v>8700000</v>
      </c>
      <c r="M87" s="30"/>
    </row>
    <row r="88" spans="1:13" hidden="1" x14ac:dyDescent="0.25">
      <c r="A88" s="21"/>
      <c r="B88" s="91" t="s">
        <v>151</v>
      </c>
      <c r="C88" s="92"/>
      <c r="D88" s="92"/>
      <c r="E88" s="92"/>
      <c r="F88" s="92"/>
      <c r="G88" s="92"/>
      <c r="H88" s="92"/>
      <c r="I88" s="92"/>
      <c r="J88" s="92"/>
      <c r="K88" s="23">
        <f t="shared" ref="K88:M88" si="17">SUM(K87:K87)</f>
        <v>30000</v>
      </c>
      <c r="L88" s="23">
        <f t="shared" si="17"/>
        <v>8700000</v>
      </c>
      <c r="M88" s="31">
        <f t="shared" si="17"/>
        <v>0</v>
      </c>
    </row>
    <row r="89" spans="1:13" ht="38.25" x14ac:dyDescent="0.25">
      <c r="A89" s="48">
        <v>26</v>
      </c>
      <c r="B89" s="4" t="s">
        <v>158</v>
      </c>
      <c r="C89" s="4" t="s">
        <v>104</v>
      </c>
      <c r="D89" s="4" t="s">
        <v>153</v>
      </c>
      <c r="E89" s="4" t="s">
        <v>229</v>
      </c>
      <c r="F89" s="4" t="s">
        <v>230</v>
      </c>
      <c r="G89" s="4" t="s">
        <v>231</v>
      </c>
      <c r="H89" s="4" t="s">
        <v>157</v>
      </c>
      <c r="I89" s="4" t="s">
        <v>12</v>
      </c>
      <c r="J89" s="29">
        <v>348</v>
      </c>
      <c r="K89" s="23">
        <v>30000</v>
      </c>
      <c r="L89" s="23">
        <f>J89*K89</f>
        <v>10440000</v>
      </c>
      <c r="M89" s="30"/>
    </row>
    <row r="90" spans="1:13" hidden="1" x14ac:dyDescent="0.25">
      <c r="A90" s="41"/>
      <c r="B90" s="91" t="s">
        <v>158</v>
      </c>
      <c r="C90" s="92"/>
      <c r="D90" s="92"/>
      <c r="E90" s="92"/>
      <c r="F90" s="92"/>
      <c r="G90" s="92"/>
      <c r="H90" s="92"/>
      <c r="I90" s="92"/>
      <c r="J90" s="92"/>
      <c r="K90" s="23">
        <f t="shared" ref="K90:M90" si="18">SUM(K89:K89)</f>
        <v>30000</v>
      </c>
      <c r="L90" s="23">
        <f t="shared" si="18"/>
        <v>10440000</v>
      </c>
      <c r="M90" s="31">
        <f t="shared" si="18"/>
        <v>0</v>
      </c>
    </row>
    <row r="91" spans="1:13" ht="38.25" x14ac:dyDescent="0.25">
      <c r="A91" s="21">
        <v>27</v>
      </c>
      <c r="B91" s="4" t="s">
        <v>192</v>
      </c>
      <c r="C91" s="4" t="s">
        <v>104</v>
      </c>
      <c r="D91" s="4" t="s">
        <v>232</v>
      </c>
      <c r="E91" s="4" t="s">
        <v>229</v>
      </c>
      <c r="F91" s="4" t="s">
        <v>182</v>
      </c>
      <c r="G91" s="4" t="s">
        <v>228</v>
      </c>
      <c r="H91" s="4" t="s">
        <v>202</v>
      </c>
      <c r="I91" s="4" t="s">
        <v>12</v>
      </c>
      <c r="J91" s="29">
        <v>1995</v>
      </c>
      <c r="K91" s="23">
        <v>10000</v>
      </c>
      <c r="L91" s="23">
        <f>J91*K91</f>
        <v>19950000</v>
      </c>
      <c r="M91" s="30"/>
    </row>
    <row r="92" spans="1:13" hidden="1" x14ac:dyDescent="0.25">
      <c r="A92" s="21"/>
      <c r="B92" s="91" t="s">
        <v>192</v>
      </c>
      <c r="C92" s="92"/>
      <c r="D92" s="92"/>
      <c r="E92" s="92"/>
      <c r="F92" s="92"/>
      <c r="G92" s="92"/>
      <c r="H92" s="92"/>
      <c r="I92" s="92"/>
      <c r="J92" s="92"/>
      <c r="K92" s="23">
        <f t="shared" ref="K92:M92" si="19">SUM(K91:K91)</f>
        <v>10000</v>
      </c>
      <c r="L92" s="23">
        <f t="shared" si="19"/>
        <v>19950000</v>
      </c>
      <c r="M92" s="37">
        <f t="shared" si="19"/>
        <v>0</v>
      </c>
    </row>
    <row r="93" spans="1:13" ht="38.25" x14ac:dyDescent="0.25">
      <c r="A93" s="21">
        <v>28</v>
      </c>
      <c r="B93" s="4" t="s">
        <v>196</v>
      </c>
      <c r="C93" s="4" t="s">
        <v>104</v>
      </c>
      <c r="D93" s="4" t="s">
        <v>232</v>
      </c>
      <c r="E93" s="4" t="s">
        <v>229</v>
      </c>
      <c r="F93" s="4" t="s">
        <v>182</v>
      </c>
      <c r="G93" s="4" t="s">
        <v>228</v>
      </c>
      <c r="H93" s="4" t="s">
        <v>202</v>
      </c>
      <c r="I93" s="4" t="s">
        <v>12</v>
      </c>
      <c r="J93" s="29">
        <v>2880</v>
      </c>
      <c r="K93" s="23">
        <v>10000</v>
      </c>
      <c r="L93" s="23">
        <f>J93*K93</f>
        <v>28800000</v>
      </c>
      <c r="M93" s="30"/>
    </row>
    <row r="94" spans="1:13" hidden="1" x14ac:dyDescent="0.25">
      <c r="A94" s="21"/>
      <c r="B94" s="91" t="s">
        <v>196</v>
      </c>
      <c r="C94" s="92"/>
      <c r="D94" s="92"/>
      <c r="E94" s="92"/>
      <c r="F94" s="92"/>
      <c r="G94" s="92"/>
      <c r="H94" s="92"/>
      <c r="I94" s="92"/>
      <c r="J94" s="92"/>
      <c r="K94" s="23">
        <f t="shared" ref="K94:M94" si="20">SUM(K93:K93)</f>
        <v>10000</v>
      </c>
      <c r="L94" s="23">
        <f t="shared" si="20"/>
        <v>28800000</v>
      </c>
      <c r="M94" s="31">
        <f t="shared" si="20"/>
        <v>0</v>
      </c>
    </row>
    <row r="95" spans="1:13" ht="38.25" x14ac:dyDescent="0.25">
      <c r="A95" s="21">
        <v>29</v>
      </c>
      <c r="B95" s="4" t="s">
        <v>198</v>
      </c>
      <c r="C95" s="4" t="s">
        <v>104</v>
      </c>
      <c r="D95" s="38" t="s">
        <v>233</v>
      </c>
      <c r="E95" s="4" t="s">
        <v>229</v>
      </c>
      <c r="F95" s="4" t="s">
        <v>234</v>
      </c>
      <c r="G95" s="4" t="s">
        <v>228</v>
      </c>
      <c r="H95" s="4" t="s">
        <v>235</v>
      </c>
      <c r="I95" s="4" t="s">
        <v>199</v>
      </c>
      <c r="J95" s="29">
        <v>698</v>
      </c>
      <c r="K95" s="23">
        <v>10000</v>
      </c>
      <c r="L95" s="23">
        <f>J95*K95</f>
        <v>6980000</v>
      </c>
      <c r="M95" s="30"/>
    </row>
    <row r="96" spans="1:13" hidden="1" x14ac:dyDescent="0.25">
      <c r="A96" s="9"/>
      <c r="B96" s="91" t="s">
        <v>198</v>
      </c>
      <c r="C96" s="92"/>
      <c r="D96" s="92"/>
      <c r="E96" s="92"/>
      <c r="F96" s="92"/>
      <c r="G96" s="92"/>
      <c r="H96" s="92"/>
      <c r="I96" s="92"/>
      <c r="J96" s="92"/>
      <c r="K96" s="37">
        <f t="shared" ref="K96:M96" si="21">SUM(K95:K95)</f>
        <v>10000</v>
      </c>
      <c r="L96" s="37">
        <f t="shared" si="21"/>
        <v>6980000</v>
      </c>
      <c r="M96" s="37">
        <f t="shared" si="21"/>
        <v>0</v>
      </c>
    </row>
    <row r="97" spans="1:13" ht="38.25" x14ac:dyDescent="0.25">
      <c r="A97" s="9">
        <v>30</v>
      </c>
      <c r="B97" s="4" t="s">
        <v>203</v>
      </c>
      <c r="C97" s="4" t="s">
        <v>104</v>
      </c>
      <c r="D97" s="1" t="s">
        <v>153</v>
      </c>
      <c r="E97" s="4" t="s">
        <v>229</v>
      </c>
      <c r="F97" s="1" t="s">
        <v>236</v>
      </c>
      <c r="G97" s="4" t="s">
        <v>237</v>
      </c>
      <c r="H97" s="50" t="s">
        <v>235</v>
      </c>
      <c r="I97" s="50" t="s">
        <v>12</v>
      </c>
      <c r="J97" s="51">
        <v>1390</v>
      </c>
      <c r="K97" s="52">
        <v>4000</v>
      </c>
      <c r="L97" s="52">
        <f>J97*K97</f>
        <v>5560000</v>
      </c>
      <c r="M97" s="53"/>
    </row>
    <row r="98" spans="1:13" hidden="1" x14ac:dyDescent="0.25">
      <c r="A98" s="9"/>
      <c r="B98" s="42"/>
      <c r="C98" s="43"/>
      <c r="D98" s="43"/>
      <c r="E98" s="43"/>
      <c r="F98" s="43"/>
      <c r="G98" s="43"/>
      <c r="H98" s="43"/>
      <c r="I98" s="43"/>
      <c r="J98" s="43"/>
      <c r="K98" s="37"/>
      <c r="L98" s="37">
        <f>L97</f>
        <v>5560000</v>
      </c>
      <c r="M98" s="37"/>
    </row>
    <row r="99" spans="1:13" hidden="1" x14ac:dyDescent="0.25">
      <c r="A99" s="2"/>
      <c r="B99" s="107" t="s">
        <v>209</v>
      </c>
      <c r="C99" s="100"/>
      <c r="D99" s="100"/>
      <c r="E99" s="100"/>
      <c r="F99" s="100"/>
      <c r="G99" s="100"/>
      <c r="H99" s="100"/>
      <c r="I99" s="100"/>
      <c r="J99" s="100"/>
      <c r="K99" s="56"/>
      <c r="L99" s="56">
        <f>L86+L88+L90+L92+L94+L96+L98</f>
        <v>97630000</v>
      </c>
      <c r="M99" s="56"/>
    </row>
    <row r="100" spans="1:13" x14ac:dyDescent="0.25">
      <c r="L100" s="57"/>
    </row>
  </sheetData>
  <mergeCells count="106">
    <mergeCell ref="B92:J92"/>
    <mergeCell ref="B94:J94"/>
    <mergeCell ref="B96:J96"/>
    <mergeCell ref="B99:J99"/>
    <mergeCell ref="A83:A84"/>
    <mergeCell ref="B83:J83"/>
    <mergeCell ref="B84:M84"/>
    <mergeCell ref="B86:J86"/>
    <mergeCell ref="B88:J88"/>
    <mergeCell ref="B90:J90"/>
    <mergeCell ref="B74:J74"/>
    <mergeCell ref="A77:A78"/>
    <mergeCell ref="B77:J77"/>
    <mergeCell ref="B78:M78"/>
    <mergeCell ref="B80:J80"/>
    <mergeCell ref="B82:J82"/>
    <mergeCell ref="A67:A68"/>
    <mergeCell ref="B67:B68"/>
    <mergeCell ref="C67:C68"/>
    <mergeCell ref="I67:I68"/>
    <mergeCell ref="B69:J69"/>
    <mergeCell ref="A71:A73"/>
    <mergeCell ref="B71:J71"/>
    <mergeCell ref="B72:B73"/>
    <mergeCell ref="C72:C73"/>
    <mergeCell ref="A61:A63"/>
    <mergeCell ref="B61:J61"/>
    <mergeCell ref="B62:B63"/>
    <mergeCell ref="C62:C63"/>
    <mergeCell ref="B64:J64"/>
    <mergeCell ref="B66:J66"/>
    <mergeCell ref="B55:J55"/>
    <mergeCell ref="B56:M56"/>
    <mergeCell ref="B58:J58"/>
    <mergeCell ref="A59:A60"/>
    <mergeCell ref="B59:B60"/>
    <mergeCell ref="C59:C60"/>
    <mergeCell ref="B45:J45"/>
    <mergeCell ref="A46:A48"/>
    <mergeCell ref="B46:B47"/>
    <mergeCell ref="C46:C47"/>
    <mergeCell ref="B48:J48"/>
    <mergeCell ref="A49:A53"/>
    <mergeCell ref="B49:B53"/>
    <mergeCell ref="C49:C53"/>
    <mergeCell ref="B38:J38"/>
    <mergeCell ref="A39:A40"/>
    <mergeCell ref="B39:B40"/>
    <mergeCell ref="C39:C40"/>
    <mergeCell ref="B41:J41"/>
    <mergeCell ref="A42:A44"/>
    <mergeCell ref="B42:B44"/>
    <mergeCell ref="C42:C44"/>
    <mergeCell ref="A27:A30"/>
    <mergeCell ref="B27:B30"/>
    <mergeCell ref="C27:C30"/>
    <mergeCell ref="I27:I30"/>
    <mergeCell ref="B31:J31"/>
    <mergeCell ref="A32:A37"/>
    <mergeCell ref="B32:B37"/>
    <mergeCell ref="C32:C37"/>
    <mergeCell ref="I32:I37"/>
    <mergeCell ref="B20:J20"/>
    <mergeCell ref="A21:A25"/>
    <mergeCell ref="B21:B25"/>
    <mergeCell ref="C21:C25"/>
    <mergeCell ref="I21:I25"/>
    <mergeCell ref="B26:J26"/>
    <mergeCell ref="M12:M13"/>
    <mergeCell ref="B15:J15"/>
    <mergeCell ref="I16:I19"/>
    <mergeCell ref="A18:A19"/>
    <mergeCell ref="B18:B19"/>
    <mergeCell ref="C18:C19"/>
    <mergeCell ref="D18:D19"/>
    <mergeCell ref="E18:E19"/>
    <mergeCell ref="A10:A11"/>
    <mergeCell ref="B10:B11"/>
    <mergeCell ref="C10:C11"/>
    <mergeCell ref="D10:D11"/>
    <mergeCell ref="E10:E11"/>
    <mergeCell ref="I10:I11"/>
    <mergeCell ref="J10:J11"/>
    <mergeCell ref="M10:M11"/>
    <mergeCell ref="A12:A14"/>
    <mergeCell ref="B12:B14"/>
    <mergeCell ref="C12:C14"/>
    <mergeCell ref="D12:D13"/>
    <mergeCell ref="E12:E13"/>
    <mergeCell ref="I12:I13"/>
    <mergeCell ref="J12:J13"/>
    <mergeCell ref="B3:M3"/>
    <mergeCell ref="B4:M4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2018-12-13T11:31:40Z</dcterms:modified>
</cp:coreProperties>
</file>