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20730" windowHeight="11760"/>
  </bookViews>
  <sheets>
    <sheet name="08.09.для МФ" sheetId="1" r:id="rId1"/>
  </sheets>
  <definedNames>
    <definedName name="_xlnm.Print_Titles" localSheetId="0">'08.09.для МФ'!$3:$3</definedName>
    <definedName name="_xlnm.Print_Area" localSheetId="0">'08.09.для МФ'!$A$1:$Y$107</definedName>
  </definedNames>
  <calcPr calcId="145621"/>
</workbook>
</file>

<file path=xl/calcChain.xml><?xml version="1.0" encoding="utf-8"?>
<calcChain xmlns="http://schemas.openxmlformats.org/spreadsheetml/2006/main">
  <c r="X85" i="1" l="1"/>
  <c r="V85" i="1"/>
  <c r="O85" i="1"/>
  <c r="P85" i="1" s="1"/>
  <c r="Q85" i="1" s="1"/>
  <c r="R85" i="1" s="1"/>
  <c r="S85" i="1" s="1"/>
  <c r="T85" i="1" s="1"/>
  <c r="X84" i="1"/>
  <c r="V84" i="1"/>
  <c r="O84" i="1"/>
  <c r="P84" i="1" s="1"/>
  <c r="Q84" i="1" s="1"/>
  <c r="X83" i="1"/>
  <c r="O83" i="1"/>
  <c r="P83" i="1" s="1"/>
  <c r="Q83" i="1" s="1"/>
  <c r="R83" i="1" s="1"/>
  <c r="S83" i="1" s="1"/>
  <c r="T83" i="1" s="1"/>
  <c r="U83" i="1" s="1"/>
  <c r="V83" i="1" s="1"/>
  <c r="X82" i="1"/>
  <c r="T82" i="1"/>
  <c r="U82" i="1" s="1"/>
  <c r="V82" i="1" s="1"/>
  <c r="O82" i="1"/>
  <c r="P82" i="1" s="1"/>
  <c r="Q82" i="1" s="1"/>
  <c r="R82" i="1" s="1"/>
  <c r="X81" i="1"/>
  <c r="O81" i="1"/>
  <c r="P81" i="1" s="1"/>
  <c r="Q81" i="1" s="1"/>
  <c r="R81" i="1" s="1"/>
  <c r="S81" i="1" s="1"/>
  <c r="T81" i="1" s="1"/>
  <c r="U81" i="1" s="1"/>
  <c r="V81" i="1" s="1"/>
  <c r="X80" i="1"/>
  <c r="U80" i="1"/>
  <c r="V80" i="1" s="1"/>
  <c r="O80" i="1"/>
  <c r="P80" i="1" s="1"/>
  <c r="Q80" i="1" s="1"/>
  <c r="R80" i="1" s="1"/>
  <c r="S80" i="1" s="1"/>
  <c r="X79" i="1"/>
  <c r="V79" i="1"/>
  <c r="O79" i="1"/>
  <c r="P79" i="1" s="1"/>
  <c r="Q79" i="1" s="1"/>
  <c r="R79" i="1" s="1"/>
  <c r="S79" i="1" s="1"/>
  <c r="X78" i="1"/>
  <c r="V78" i="1"/>
  <c r="O78" i="1"/>
  <c r="P78" i="1" s="1"/>
  <c r="Q78" i="1" s="1"/>
  <c r="R78" i="1" s="1"/>
  <c r="S78" i="1" s="1"/>
  <c r="X77" i="1"/>
  <c r="V77" i="1"/>
  <c r="S77" i="1"/>
  <c r="O77" i="1"/>
  <c r="P77" i="1" s="1"/>
  <c r="Q77" i="1" s="1"/>
  <c r="X76" i="1"/>
  <c r="O76" i="1"/>
  <c r="P76" i="1" s="1"/>
  <c r="Q76" i="1" s="1"/>
  <c r="R76" i="1" s="1"/>
  <c r="S76" i="1" s="1"/>
  <c r="T76" i="1" s="1"/>
  <c r="U76" i="1" s="1"/>
  <c r="V76" i="1" s="1"/>
  <c r="X75" i="1"/>
  <c r="V75" i="1"/>
  <c r="O75" i="1"/>
  <c r="P75" i="1" s="1"/>
  <c r="Q75" i="1" s="1"/>
  <c r="R75" i="1" s="1"/>
  <c r="S75" i="1" s="1"/>
  <c r="X74" i="1"/>
  <c r="V74" i="1"/>
  <c r="O74" i="1"/>
  <c r="P74" i="1" s="1"/>
  <c r="Q74" i="1" s="1"/>
  <c r="R74" i="1" s="1"/>
  <c r="S74" i="1" s="1"/>
  <c r="X73" i="1"/>
  <c r="U73" i="1"/>
  <c r="V73" i="1" s="1"/>
  <c r="S73" i="1"/>
  <c r="O73" i="1"/>
  <c r="P73" i="1" s="1"/>
  <c r="Q73" i="1" s="1"/>
  <c r="X72" i="1"/>
  <c r="V72" i="1"/>
  <c r="O72" i="1"/>
  <c r="P72" i="1" s="1"/>
  <c r="Q72" i="1" s="1"/>
  <c r="X71" i="1"/>
  <c r="V71" i="1"/>
  <c r="O71" i="1"/>
  <c r="P71" i="1" s="1"/>
  <c r="Q71" i="1" s="1"/>
  <c r="R71" i="1" s="1"/>
  <c r="S71" i="1" s="1"/>
  <c r="X70" i="1"/>
  <c r="K70" i="1"/>
  <c r="L70" i="1" s="1"/>
  <c r="M70" i="1" s="1"/>
  <c r="N70" i="1" s="1"/>
  <c r="O70" i="1" s="1"/>
  <c r="P70" i="1" s="1"/>
  <c r="Q70" i="1" s="1"/>
  <c r="R70" i="1" s="1"/>
  <c r="S70" i="1" s="1"/>
  <c r="T70" i="1" s="1"/>
  <c r="X69" i="1"/>
  <c r="K69" i="1"/>
  <c r="L69" i="1" s="1"/>
  <c r="M69" i="1" s="1"/>
  <c r="N69" i="1" s="1"/>
  <c r="O69" i="1" s="1"/>
  <c r="P69" i="1" s="1"/>
  <c r="Q69" i="1" s="1"/>
  <c r="R69" i="1" s="1"/>
  <c r="S69" i="1" s="1"/>
  <c r="T69" i="1" s="1"/>
  <c r="X68" i="1"/>
  <c r="K68" i="1"/>
  <c r="L68" i="1" s="1"/>
  <c r="M68" i="1" s="1"/>
  <c r="N68" i="1" s="1"/>
  <c r="O68" i="1" s="1"/>
  <c r="P68" i="1" s="1"/>
  <c r="Q68" i="1" s="1"/>
  <c r="R68" i="1" s="1"/>
  <c r="X67" i="1"/>
  <c r="K67" i="1"/>
  <c r="L67" i="1" s="1"/>
  <c r="M67" i="1" s="1"/>
  <c r="N67" i="1" s="1"/>
  <c r="O67" i="1" s="1"/>
  <c r="P67" i="1" s="1"/>
  <c r="Q67" i="1" s="1"/>
  <c r="R67" i="1" s="1"/>
  <c r="X66" i="1"/>
  <c r="K66" i="1"/>
  <c r="L66" i="1" s="1"/>
  <c r="M66" i="1" s="1"/>
  <c r="N66" i="1" s="1"/>
  <c r="O66" i="1" s="1"/>
  <c r="P66" i="1" s="1"/>
  <c r="Q66" i="1" s="1"/>
  <c r="R66" i="1" s="1"/>
  <c r="X65" i="1"/>
  <c r="K65" i="1"/>
  <c r="L65" i="1" s="1"/>
  <c r="M65" i="1" s="1"/>
  <c r="N65" i="1" s="1"/>
  <c r="O65" i="1" s="1"/>
  <c r="P65" i="1" s="1"/>
  <c r="Q65" i="1" s="1"/>
  <c r="R65" i="1" s="1"/>
  <c r="X64" i="1"/>
  <c r="K64" i="1"/>
  <c r="L64" i="1" s="1"/>
  <c r="M64" i="1" s="1"/>
  <c r="N64" i="1" s="1"/>
  <c r="O64" i="1" s="1"/>
  <c r="P64" i="1" s="1"/>
  <c r="Q64" i="1" s="1"/>
  <c r="R64" i="1" s="1"/>
  <c r="X63" i="1"/>
  <c r="O63" i="1"/>
  <c r="P63" i="1" s="1"/>
  <c r="Q63" i="1" s="1"/>
  <c r="R63" i="1" s="1"/>
  <c r="S63" i="1" s="1"/>
  <c r="T63" i="1" s="1"/>
  <c r="U63" i="1" s="1"/>
  <c r="L63" i="1"/>
  <c r="M63" i="1" s="1"/>
  <c r="K63" i="1"/>
  <c r="X62" i="1"/>
  <c r="O62" i="1"/>
  <c r="P62" i="1" s="1"/>
  <c r="Q62" i="1" s="1"/>
  <c r="R62" i="1" s="1"/>
  <c r="S62" i="1" s="1"/>
  <c r="T62" i="1" s="1"/>
  <c r="U62" i="1" s="1"/>
  <c r="K62" i="1"/>
  <c r="L62" i="1" s="1"/>
  <c r="M62" i="1" s="1"/>
  <c r="X61" i="1"/>
  <c r="O61" i="1"/>
  <c r="P61" i="1" s="1"/>
  <c r="Q61" i="1" s="1"/>
  <c r="R61" i="1" s="1"/>
  <c r="S61" i="1" s="1"/>
  <c r="T61" i="1" s="1"/>
  <c r="U61" i="1" s="1"/>
  <c r="L61" i="1"/>
  <c r="M61" i="1" s="1"/>
  <c r="K61" i="1"/>
  <c r="X60" i="1"/>
  <c r="O60" i="1"/>
  <c r="P60" i="1" s="1"/>
  <c r="Q60" i="1" s="1"/>
  <c r="R60" i="1" s="1"/>
  <c r="S60" i="1" s="1"/>
  <c r="T60" i="1" s="1"/>
  <c r="U60" i="1" s="1"/>
  <c r="K60" i="1"/>
  <c r="L60" i="1" s="1"/>
  <c r="M60" i="1" s="1"/>
  <c r="X59" i="1"/>
  <c r="S59" i="1"/>
  <c r="T59" i="1" s="1"/>
  <c r="U59" i="1" s="1"/>
  <c r="Q59" i="1"/>
  <c r="O59" i="1"/>
  <c r="L59" i="1"/>
  <c r="M59" i="1" s="1"/>
  <c r="K59" i="1"/>
  <c r="X58" i="1"/>
  <c r="S58" i="1"/>
  <c r="T58" i="1" s="1"/>
  <c r="U58" i="1" s="1"/>
  <c r="Q58" i="1"/>
  <c r="O58" i="1"/>
  <c r="K58" i="1"/>
  <c r="L58" i="1" s="1"/>
  <c r="M58" i="1" s="1"/>
  <c r="X57" i="1"/>
  <c r="S57" i="1"/>
  <c r="T57" i="1" s="1"/>
  <c r="U57" i="1" s="1"/>
  <c r="Q57" i="1"/>
  <c r="O57" i="1"/>
  <c r="L57" i="1"/>
  <c r="M57" i="1" s="1"/>
  <c r="K57" i="1"/>
  <c r="X56" i="1"/>
  <c r="S56" i="1"/>
  <c r="T56" i="1" s="1"/>
  <c r="U56" i="1" s="1"/>
  <c r="Q56" i="1"/>
  <c r="O56" i="1"/>
  <c r="K56" i="1"/>
  <c r="L56" i="1" s="1"/>
  <c r="M56" i="1" s="1"/>
  <c r="X55" i="1"/>
  <c r="S55" i="1"/>
  <c r="T55" i="1" s="1"/>
  <c r="U55" i="1" s="1"/>
  <c r="Q55" i="1"/>
  <c r="O55" i="1"/>
  <c r="K55" i="1"/>
  <c r="L55" i="1" s="1"/>
  <c r="M55" i="1" s="1"/>
  <c r="O54" i="1"/>
  <c r="P54" i="1" s="1"/>
  <c r="Q54" i="1" s="1"/>
  <c r="R54" i="1" s="1"/>
  <c r="S54" i="1" s="1"/>
  <c r="T54" i="1" s="1"/>
  <c r="U54" i="1" s="1"/>
  <c r="K54" i="1"/>
  <c r="L54" i="1" s="1"/>
  <c r="M54" i="1" s="1"/>
  <c r="E54" i="1"/>
  <c r="X54" i="1" s="1"/>
  <c r="X53" i="1"/>
  <c r="T53" i="1"/>
  <c r="U53" i="1" s="1"/>
  <c r="S53" i="1"/>
  <c r="O53" i="1"/>
  <c r="P53" i="1" s="1"/>
  <c r="Q53" i="1" s="1"/>
  <c r="K53" i="1"/>
  <c r="L53" i="1" s="1"/>
  <c r="M53" i="1" s="1"/>
  <c r="X52" i="1"/>
  <c r="O52" i="1"/>
  <c r="P52" i="1" s="1"/>
  <c r="Q52" i="1" s="1"/>
  <c r="R52" i="1" s="1"/>
  <c r="S52" i="1" s="1"/>
  <c r="T52" i="1" s="1"/>
  <c r="U52" i="1" s="1"/>
  <c r="K52" i="1"/>
  <c r="L52" i="1" s="1"/>
  <c r="M52" i="1" s="1"/>
  <c r="X51" i="1"/>
  <c r="O51" i="1"/>
  <c r="P51" i="1" s="1"/>
  <c r="Q51" i="1" s="1"/>
  <c r="R51" i="1" s="1"/>
  <c r="S51" i="1" s="1"/>
  <c r="T51" i="1" s="1"/>
  <c r="U51" i="1" s="1"/>
  <c r="K51" i="1"/>
  <c r="L51" i="1" s="1"/>
  <c r="M51" i="1" s="1"/>
  <c r="X50" i="1"/>
  <c r="P50" i="1"/>
  <c r="Q50" i="1" s="1"/>
  <c r="R50" i="1" s="1"/>
  <c r="S50" i="1" s="1"/>
  <c r="T50" i="1" s="1"/>
  <c r="U50" i="1" s="1"/>
  <c r="O50" i="1"/>
  <c r="K50" i="1"/>
  <c r="L50" i="1" s="1"/>
  <c r="M50" i="1" s="1"/>
  <c r="X49" i="1"/>
  <c r="O49" i="1"/>
  <c r="P49" i="1" s="1"/>
  <c r="Q49" i="1" s="1"/>
  <c r="R49" i="1" s="1"/>
  <c r="S49" i="1" s="1"/>
  <c r="T49" i="1" s="1"/>
  <c r="U49" i="1" s="1"/>
  <c r="K49" i="1"/>
  <c r="L49" i="1" s="1"/>
  <c r="M49" i="1" s="1"/>
  <c r="X48" i="1"/>
  <c r="P48" i="1"/>
  <c r="Q48" i="1" s="1"/>
  <c r="R48" i="1" s="1"/>
  <c r="S48" i="1" s="1"/>
  <c r="T48" i="1" s="1"/>
  <c r="U48" i="1" s="1"/>
  <c r="O48" i="1"/>
  <c r="K48" i="1"/>
  <c r="L48" i="1" s="1"/>
  <c r="M48" i="1" s="1"/>
  <c r="X47" i="1"/>
  <c r="O47" i="1"/>
  <c r="P47" i="1" s="1"/>
  <c r="Q47" i="1" s="1"/>
  <c r="R47" i="1" s="1"/>
  <c r="S47" i="1" s="1"/>
  <c r="T47" i="1" s="1"/>
  <c r="U47" i="1" s="1"/>
  <c r="K47" i="1"/>
  <c r="L47" i="1" s="1"/>
  <c r="M47" i="1" s="1"/>
  <c r="X46" i="1"/>
  <c r="O46" i="1"/>
  <c r="P46" i="1" s="1"/>
  <c r="Q46" i="1" s="1"/>
  <c r="K46" i="1"/>
  <c r="L46" i="1" s="1"/>
  <c r="M46" i="1" s="1"/>
  <c r="X45" i="1"/>
  <c r="O45" i="1"/>
  <c r="P45" i="1" s="1"/>
  <c r="Q45" i="1" s="1"/>
  <c r="K45" i="1"/>
  <c r="L45" i="1" s="1"/>
  <c r="M45" i="1" s="1"/>
  <c r="X44" i="1"/>
  <c r="O44" i="1"/>
  <c r="P44" i="1" s="1"/>
  <c r="Q44" i="1" s="1"/>
  <c r="K44" i="1"/>
  <c r="L44" i="1" s="1"/>
  <c r="M44" i="1" s="1"/>
  <c r="X43" i="1"/>
  <c r="O43" i="1"/>
  <c r="P43" i="1" s="1"/>
  <c r="Q43" i="1" s="1"/>
  <c r="K43" i="1"/>
  <c r="L43" i="1" s="1"/>
  <c r="M43" i="1" s="1"/>
  <c r="X42" i="1"/>
  <c r="P42" i="1"/>
  <c r="Q42" i="1" s="1"/>
  <c r="O42" i="1"/>
  <c r="K42" i="1"/>
  <c r="L42" i="1" s="1"/>
  <c r="M42" i="1" s="1"/>
  <c r="X41" i="1"/>
  <c r="O41" i="1"/>
  <c r="P41" i="1" s="1"/>
  <c r="Q41" i="1" s="1"/>
  <c r="K41" i="1"/>
  <c r="L41" i="1" s="1"/>
  <c r="M41" i="1" s="1"/>
  <c r="X40" i="1"/>
  <c r="P40" i="1"/>
  <c r="Q40" i="1" s="1"/>
  <c r="O40" i="1"/>
  <c r="K40" i="1"/>
  <c r="L40" i="1" s="1"/>
  <c r="M40" i="1" s="1"/>
  <c r="X39" i="1"/>
  <c r="O39" i="1"/>
  <c r="P39" i="1" s="1"/>
  <c r="Q39" i="1" s="1"/>
  <c r="K39" i="1"/>
  <c r="L39" i="1" s="1"/>
  <c r="M39" i="1" s="1"/>
  <c r="X38" i="1"/>
  <c r="O38" i="1"/>
  <c r="P38" i="1" s="1"/>
  <c r="Q38" i="1" s="1"/>
  <c r="K38" i="1"/>
  <c r="L38" i="1" s="1"/>
  <c r="M38" i="1" s="1"/>
  <c r="X37" i="1"/>
  <c r="O37" i="1"/>
  <c r="P37" i="1" s="1"/>
  <c r="Q37" i="1" s="1"/>
  <c r="K37" i="1"/>
  <c r="L37" i="1" s="1"/>
  <c r="M37" i="1" s="1"/>
  <c r="X36" i="1"/>
  <c r="O36" i="1"/>
  <c r="P36" i="1" s="1"/>
  <c r="Q36" i="1" s="1"/>
  <c r="K36" i="1"/>
  <c r="L36" i="1" s="1"/>
  <c r="M36" i="1" s="1"/>
  <c r="X35" i="1"/>
  <c r="O35" i="1"/>
  <c r="P35" i="1" s="1"/>
  <c r="Q35" i="1" s="1"/>
  <c r="K35" i="1"/>
  <c r="L35" i="1" s="1"/>
  <c r="M35" i="1" s="1"/>
  <c r="X34" i="1"/>
  <c r="P34" i="1"/>
  <c r="Q34" i="1" s="1"/>
  <c r="O34" i="1"/>
  <c r="K34" i="1"/>
  <c r="L34" i="1" s="1"/>
  <c r="M34" i="1" s="1"/>
  <c r="X33" i="1"/>
  <c r="O33" i="1"/>
  <c r="P33" i="1" s="1"/>
  <c r="Q33" i="1" s="1"/>
  <c r="K33" i="1"/>
  <c r="L33" i="1" s="1"/>
  <c r="M33" i="1" s="1"/>
  <c r="X32" i="1"/>
  <c r="P32" i="1"/>
  <c r="Q32" i="1" s="1"/>
  <c r="O32" i="1"/>
  <c r="K32" i="1"/>
  <c r="L32" i="1" s="1"/>
  <c r="M32" i="1" s="1"/>
  <c r="X31" i="1"/>
  <c r="O31" i="1"/>
  <c r="P31" i="1" s="1"/>
  <c r="Q31" i="1" s="1"/>
  <c r="K31" i="1"/>
  <c r="L31" i="1" s="1"/>
  <c r="M31" i="1" s="1"/>
  <c r="X30" i="1"/>
  <c r="O30" i="1"/>
  <c r="P30" i="1" s="1"/>
  <c r="Q30" i="1" s="1"/>
  <c r="K30" i="1"/>
  <c r="L30" i="1" s="1"/>
  <c r="M30" i="1" s="1"/>
  <c r="X29" i="1"/>
  <c r="O29" i="1"/>
  <c r="P29" i="1" s="1"/>
  <c r="Q29" i="1" s="1"/>
  <c r="K29" i="1"/>
  <c r="L29" i="1" s="1"/>
  <c r="M29" i="1" s="1"/>
  <c r="X28" i="1"/>
  <c r="O28" i="1"/>
  <c r="P28" i="1" s="1"/>
  <c r="Q28" i="1" s="1"/>
  <c r="K28" i="1"/>
  <c r="L28" i="1" s="1"/>
  <c r="M28" i="1" s="1"/>
  <c r="X27" i="1"/>
  <c r="O27" i="1"/>
  <c r="P27" i="1" s="1"/>
  <c r="Q27" i="1" s="1"/>
  <c r="K27" i="1"/>
  <c r="L27" i="1" s="1"/>
  <c r="M27" i="1" s="1"/>
  <c r="X26" i="1"/>
  <c r="P26" i="1"/>
  <c r="Q26" i="1" s="1"/>
  <c r="O26" i="1"/>
  <c r="K26" i="1"/>
  <c r="L26" i="1" s="1"/>
  <c r="M26" i="1" s="1"/>
  <c r="X25" i="1"/>
  <c r="O25" i="1"/>
  <c r="P25" i="1" s="1"/>
  <c r="Q25" i="1" s="1"/>
  <c r="K25" i="1"/>
  <c r="L25" i="1" s="1"/>
  <c r="M25" i="1" s="1"/>
  <c r="X24" i="1"/>
  <c r="P24" i="1"/>
  <c r="Q24" i="1" s="1"/>
  <c r="O24" i="1"/>
  <c r="K24" i="1"/>
  <c r="L24" i="1" s="1"/>
  <c r="M24" i="1" s="1"/>
  <c r="X23" i="1"/>
  <c r="O23" i="1"/>
  <c r="P23" i="1" s="1"/>
  <c r="Q23" i="1" s="1"/>
  <c r="K23" i="1"/>
  <c r="L23" i="1" s="1"/>
  <c r="M23" i="1" s="1"/>
  <c r="X22" i="1"/>
  <c r="O22" i="1"/>
  <c r="P22" i="1" s="1"/>
  <c r="Q22" i="1" s="1"/>
  <c r="K22" i="1"/>
  <c r="L22" i="1" s="1"/>
  <c r="M22" i="1" s="1"/>
  <c r="X21" i="1"/>
  <c r="O21" i="1"/>
  <c r="P21" i="1" s="1"/>
  <c r="Q21" i="1" s="1"/>
  <c r="K21" i="1"/>
  <c r="L21" i="1" s="1"/>
  <c r="M21" i="1" s="1"/>
  <c r="X20" i="1"/>
  <c r="O20" i="1"/>
  <c r="P20" i="1" s="1"/>
  <c r="Q20" i="1" s="1"/>
  <c r="K20" i="1"/>
  <c r="L20" i="1" s="1"/>
  <c r="M20" i="1" s="1"/>
  <c r="X19" i="1"/>
  <c r="O19" i="1"/>
  <c r="P19" i="1" s="1"/>
  <c r="Q19" i="1" s="1"/>
  <c r="K19" i="1"/>
  <c r="L19" i="1" s="1"/>
  <c r="M19" i="1" s="1"/>
  <c r="X18" i="1"/>
  <c r="P18" i="1"/>
  <c r="Q18" i="1" s="1"/>
  <c r="O18" i="1"/>
  <c r="K18" i="1"/>
  <c r="L18" i="1" s="1"/>
  <c r="M18" i="1" s="1"/>
  <c r="X17" i="1"/>
  <c r="O17" i="1"/>
  <c r="P17" i="1" s="1"/>
  <c r="Q17" i="1" s="1"/>
  <c r="K17" i="1"/>
  <c r="L17" i="1" s="1"/>
  <c r="M17" i="1" s="1"/>
  <c r="X16" i="1"/>
  <c r="P16" i="1"/>
  <c r="Q16" i="1" s="1"/>
  <c r="O16" i="1"/>
  <c r="K16" i="1"/>
  <c r="L16" i="1" s="1"/>
  <c r="M16" i="1" s="1"/>
  <c r="X15" i="1"/>
  <c r="P15" i="1"/>
  <c r="Q15" i="1" s="1"/>
  <c r="R15" i="1" s="1"/>
  <c r="O15" i="1"/>
  <c r="K15" i="1"/>
  <c r="L15" i="1" s="1"/>
  <c r="M15" i="1" s="1"/>
  <c r="G14" i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E14" i="1"/>
  <c r="X14" i="1" s="1"/>
  <c r="M13" i="1"/>
  <c r="N13" i="1" s="1"/>
  <c r="O13" i="1" s="1"/>
  <c r="P13" i="1" s="1"/>
  <c r="Q13" i="1" s="1"/>
  <c r="R13" i="1" s="1"/>
  <c r="S13" i="1" s="1"/>
  <c r="T13" i="1" s="1"/>
  <c r="U13" i="1" s="1"/>
  <c r="G13" i="1"/>
  <c r="I13" i="1" s="1"/>
  <c r="J13" i="1" s="1"/>
  <c r="E13" i="1"/>
  <c r="X13" i="1" s="1"/>
  <c r="I12" i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G12" i="1"/>
  <c r="E12" i="1"/>
  <c r="X12" i="1" s="1"/>
  <c r="X11" i="1"/>
  <c r="I11" i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G11" i="1"/>
  <c r="X10" i="1"/>
  <c r="G10" i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X9" i="1"/>
  <c r="G9" i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X8" i="1"/>
  <c r="G8" i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X7" i="1"/>
  <c r="I7" i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G7" i="1"/>
  <c r="G6" i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E6" i="1"/>
  <c r="X6" i="1" s="1"/>
  <c r="X5" i="1"/>
  <c r="G5" i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X4" i="1"/>
  <c r="I4" i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G4" i="1"/>
</calcChain>
</file>

<file path=xl/sharedStrings.xml><?xml version="1.0" encoding="utf-8"?>
<sst xmlns="http://schemas.openxmlformats.org/spreadsheetml/2006/main" count="435" uniqueCount="115">
  <si>
    <t xml:space="preserve">Перечень материальных ценностей государственного резерва, выпускаемых в 2017 году в порядке освежения и разбронирования 
</t>
  </si>
  <si>
    <t>Наименование</t>
  </si>
  <si>
    <t>Место расположение франко-склада</t>
  </si>
  <si>
    <t>Производитель/марка</t>
  </si>
  <si>
    <t>Ед. изм.</t>
  </si>
  <si>
    <t>Объем</t>
  </si>
  <si>
    <t xml:space="preserve">Цена за единицу от 27.04.2017г. </t>
  </si>
  <si>
    <t>Цена за единицу  04.05.2017</t>
  </si>
  <si>
    <t>Цена за единицу  от 11.05.2017</t>
  </si>
  <si>
    <t>Цена за единицу 18.05.2017</t>
  </si>
  <si>
    <t>Цена за единицу 25.05.2017</t>
  </si>
  <si>
    <t xml:space="preserve">Цена за единицу 01.06.2017 </t>
  </si>
  <si>
    <t>Цена за единицу  08.06.2017</t>
  </si>
  <si>
    <t>Цена за единицу  15.06.2017</t>
  </si>
  <si>
    <t>Цена за единицу  22.06.2017</t>
  </si>
  <si>
    <t>Цена за единицу  29.06.2017</t>
  </si>
  <si>
    <t>Цена за единицу   13.07.2017</t>
  </si>
  <si>
    <t>Цена за единицу  от 20.07.2017</t>
  </si>
  <si>
    <t xml:space="preserve">Цена за единицу 27.07.2017       </t>
  </si>
  <si>
    <t xml:space="preserve">Цена за единицу от 03.08.2017      </t>
  </si>
  <si>
    <t>Цена за единицу 10.08.2017</t>
  </si>
  <si>
    <t>Цена за единицу 17.08.2017</t>
  </si>
  <si>
    <t xml:space="preserve">Цена за единицу </t>
  </si>
  <si>
    <t>Общая сумма</t>
  </si>
  <si>
    <t>Примечание (дата изготовления)</t>
  </si>
  <si>
    <t>Дезинфицирующая жидкость</t>
  </si>
  <si>
    <t>г. Костанай</t>
  </si>
  <si>
    <t>Россия, г. Екатеринбург, ООО "Пропак"</t>
  </si>
  <si>
    <t>тн.</t>
  </si>
  <si>
    <t>04.2008 г. Для промышленной переработки</t>
  </si>
  <si>
    <t>ТОО "КазБытХим", Павлодар</t>
  </si>
  <si>
    <t>07.2011 г. Для промышленной переработки</t>
  </si>
  <si>
    <t xml:space="preserve"> Дез. средство деохлор</t>
  </si>
  <si>
    <t>г. Алматы, ул.Суюнбая, 170 А</t>
  </si>
  <si>
    <t>Франция</t>
  </si>
  <si>
    <t>09.2008 г. Для промышленной переработки</t>
  </si>
  <si>
    <t>Солидол жировой</t>
  </si>
  <si>
    <t>г. Петропавловск, проезд Индустриальный, 2</t>
  </si>
  <si>
    <t>ТОО Центр-Ойл</t>
  </si>
  <si>
    <t>08.2009 г.Для промышленной переработки</t>
  </si>
  <si>
    <t>Мука пшеничная в/с</t>
  </si>
  <si>
    <t xml:space="preserve">Кар. обл. Абайский                                          р-н, п. Южный </t>
  </si>
  <si>
    <t>ТОО "Карагандинский мелькомбинат"</t>
  </si>
  <si>
    <t>май 2016 г. (ГОСТ 26574-85)</t>
  </si>
  <si>
    <t>г.Алматы, ул.Суюнбая 170 А</t>
  </si>
  <si>
    <t>ТОО "НұрДиас Строй"</t>
  </si>
  <si>
    <t>г.Семей, пер.Тихий,5</t>
  </si>
  <si>
    <t>ТОО "Атамекен-Дос"</t>
  </si>
  <si>
    <t>Мука пшеничная   2-й сорт</t>
  </si>
  <si>
    <t>г.Семей, пер.Тихий 5</t>
  </si>
  <si>
    <t>Чай</t>
  </si>
  <si>
    <t xml:space="preserve">Кар. обл. Абайский                  р-н, п. Южный </t>
  </si>
  <si>
    <t>Казахстан, ТОО "Чайный центр"</t>
  </si>
  <si>
    <t>апрель 2016 г. (ГОСТ 1938-90)</t>
  </si>
  <si>
    <t>май 2016 г. (ГОСТ 1938-90)</t>
  </si>
  <si>
    <t>Молочные консервы</t>
  </si>
  <si>
    <t>ТОО "Кокжиек-2030"</t>
  </si>
  <si>
    <t>т.у.б.</t>
  </si>
  <si>
    <t>ноябрь 2016 г. (ГОСТ 2903-78)</t>
  </si>
  <si>
    <t>Макаронные изделия</t>
  </si>
  <si>
    <t>ТОО "Барыс 2007"</t>
  </si>
  <si>
    <t>июль 2015 г. (ГОСТ 875-92)</t>
  </si>
  <si>
    <t>Сухари ржаные</t>
  </si>
  <si>
    <t>ТОО "Корпорация Караганды-нан"</t>
  </si>
  <si>
    <t xml:space="preserve">март 2016 г. (ГОСТ 686-83) </t>
  </si>
  <si>
    <t>Сухари пшеничные</t>
  </si>
  <si>
    <t>ТОО "Югпищснаб"</t>
  </si>
  <si>
    <t>г.Уральск, пер.Строительный,3</t>
  </si>
  <si>
    <t xml:space="preserve">апрель 2016 г. (ГОСТ 686-83) </t>
  </si>
  <si>
    <t>Мясные консервы                (говядина тушеная)</t>
  </si>
  <si>
    <t>ТОО "Тортуманов и К"</t>
  </si>
  <si>
    <t>февраль 2015 г. (ГОСТ 5284-84)</t>
  </si>
  <si>
    <t>ТОО "Семипалатинский мясокомбинат"</t>
  </si>
  <si>
    <t>март 2015 г. (ГОСТ 5284-84)</t>
  </si>
  <si>
    <t>апрель 2015 г. (ГОСТ 5284-84)</t>
  </si>
  <si>
    <t xml:space="preserve">март 2016 г. (ГОСТ 875-92) </t>
  </si>
  <si>
    <t xml:space="preserve">апрель 2016 г. (ГОСТ 875-92) </t>
  </si>
  <si>
    <t>Овощи сушеные (морковь)</t>
  </si>
  <si>
    <t>ТОО "Сынақ"</t>
  </si>
  <si>
    <t>февраль 2016 г. (ГОСТ 32065-2013)</t>
  </si>
  <si>
    <t>февраль 2015 г. (ГОСТ 26574-85)</t>
  </si>
  <si>
    <t>март 2015 г.                                         (ГОСТ 26574-85)</t>
  </si>
  <si>
    <t>апрель 2015 г.   (ГОСТ 26574-85)</t>
  </si>
  <si>
    <t>май 2015г.                                         (ГОСТ 26574-85)</t>
  </si>
  <si>
    <t>июнь 2015 г.                                           (ГОСТ 26574-85)</t>
  </si>
  <si>
    <t>февраль 2016 г. (ГОСТ 26574-85)</t>
  </si>
  <si>
    <t>март 2016 г.                                         (ГОСТ 26574-85)</t>
  </si>
  <si>
    <t>Ведро 10-12 л.</t>
  </si>
  <si>
    <t>Россия, ЗАО "Завод Демидовский"</t>
  </si>
  <si>
    <t>шт.</t>
  </si>
  <si>
    <t>2005 г.
(ГОСТ 20558-82)</t>
  </si>
  <si>
    <t>2006 г.
(ГОСТ 20558-82)</t>
  </si>
  <si>
    <t>Ведро 12 л.</t>
  </si>
  <si>
    <t>Россия, ООО "Производство металлоизделий"</t>
  </si>
  <si>
    <t>Бачок столовый</t>
  </si>
  <si>
    <t>2005 г.
(ГОСТ 17151-81)</t>
  </si>
  <si>
    <t xml:space="preserve">Чайник столовый </t>
  </si>
  <si>
    <t>Россия "Северстальэмаль"</t>
  </si>
  <si>
    <t>2006 г.
(ГОСТ 17151-81)</t>
  </si>
  <si>
    <t>Чайник столовый  3л.</t>
  </si>
  <si>
    <t>РФ ОАО "Ступин. Мет. Комб"</t>
  </si>
  <si>
    <t>2007 г.
(ГОСТ 17151-81)</t>
  </si>
  <si>
    <t>Палатка зимняя 40 местная</t>
  </si>
  <si>
    <t>КНР/ТОО "Ревизор"</t>
  </si>
  <si>
    <t>2008 г.</t>
  </si>
  <si>
    <t xml:space="preserve">Кухня полевая </t>
  </si>
  <si>
    <t>Россия, ОАО "Ирбитский автоагрегатный з-д"</t>
  </si>
  <si>
    <t>2006 г.
(ГОСТ 22992-82)</t>
  </si>
  <si>
    <t>2005 г.
(ГОСТ 22992-82)</t>
  </si>
  <si>
    <t>г.Уральск, пер.Строительный,16</t>
  </si>
  <si>
    <t>ТОО "КазНефтеГазПром"</t>
  </si>
  <si>
    <t>Ткань брезентовая</t>
  </si>
  <si>
    <t>Россия "Кохомский завод"</t>
  </si>
  <si>
    <t>п.м.</t>
  </si>
  <si>
    <t>2008 г.
(ГОСТ 15530-93)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</si>
</sst>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0000"/>
    <numFmt numFmtId="167" formatCode="#,##0.0000"/>
    <numFmt numFmtId="168" formatCode="0.000"/>
  </numFmts>
  <fonts count="7" x14ac:knownFonts="1"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0" xfId="0" applyFont="1" applyFill="1"/>
    <xf numFmtId="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 shrinkToFit="1"/>
    </xf>
    <xf numFmtId="165" fontId="4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7" fontId="4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0" xfId="0" applyFont="1" applyFill="1"/>
    <xf numFmtId="164" fontId="2" fillId="2" borderId="2" xfId="0" applyNumberFormat="1" applyFont="1" applyFill="1" applyBorder="1" applyAlignment="1">
      <alignment horizontal="center" vertical="center" wrapText="1"/>
    </xf>
    <xf numFmtId="168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85"/>
  <sheetViews>
    <sheetView tabSelected="1" view="pageBreakPreview" zoomScale="120" zoomScaleSheetLayoutView="120" zoomScalePageLayoutView="39" workbookViewId="0">
      <pane ySplit="3" topLeftCell="A8" activePane="bottomLeft" state="frozen"/>
      <selection pane="bottomLeft" activeCell="A4" sqref="A4"/>
    </sheetView>
  </sheetViews>
  <sheetFormatPr defaultRowHeight="12.75" outlineLevelCol="1" x14ac:dyDescent="0.2"/>
  <cols>
    <col min="1" max="1" width="20.7109375" style="24" customWidth="1"/>
    <col min="2" max="2" width="24.42578125" style="24" customWidth="1"/>
    <col min="3" max="3" width="29.140625" style="24" customWidth="1"/>
    <col min="4" max="4" width="9.7109375" style="25" customWidth="1"/>
    <col min="5" max="5" width="11.7109375" style="26" customWidth="1"/>
    <col min="6" max="6" width="12.85546875" style="27" hidden="1" customWidth="1" outlineLevel="1"/>
    <col min="7" max="8" width="12.5703125" style="27" hidden="1" customWidth="1" outlineLevel="1"/>
    <col min="9" max="9" width="13.140625" style="27" hidden="1" customWidth="1" outlineLevel="1"/>
    <col min="10" max="11" width="12.5703125" style="27" hidden="1" customWidth="1"/>
    <col min="12" max="12" width="12.5703125" style="28" hidden="1" customWidth="1"/>
    <col min="13" max="13" width="12.5703125" style="28" hidden="1" customWidth="1" outlineLevel="1"/>
    <col min="14" max="14" width="12.5703125" style="28" hidden="1" customWidth="1"/>
    <col min="15" max="22" width="12.5703125" style="27" hidden="1" customWidth="1"/>
    <col min="23" max="23" width="13.85546875" style="27" customWidth="1"/>
    <col min="24" max="24" width="17.42578125" style="27" customWidth="1"/>
    <col min="25" max="25" width="29.28515625" style="29" customWidth="1"/>
    <col min="26" max="16384" width="9.140625" style="1"/>
  </cols>
  <sheetData>
    <row r="1" spans="1:25" ht="12.75" customHeigh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</row>
    <row r="2" spans="1:25" ht="13.5" thickBo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</row>
    <row r="3" spans="1:25" ht="51" customHeight="1" x14ac:dyDescent="0.2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2" t="s">
        <v>7</v>
      </c>
      <c r="H3" s="2"/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  <c r="T3" s="2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24</v>
      </c>
    </row>
    <row r="4" spans="1:25" ht="25.5" x14ac:dyDescent="0.2">
      <c r="A4" s="4" t="s">
        <v>25</v>
      </c>
      <c r="B4" s="4" t="s">
        <v>26</v>
      </c>
      <c r="C4" s="5" t="s">
        <v>27</v>
      </c>
      <c r="D4" s="4" t="s">
        <v>28</v>
      </c>
      <c r="E4" s="6">
        <v>5.0999999999999996</v>
      </c>
      <c r="F4" s="7">
        <v>2532160.06</v>
      </c>
      <c r="G4" s="7">
        <f>F4</f>
        <v>2532160.06</v>
      </c>
      <c r="H4" s="7"/>
      <c r="I4" s="7">
        <f>G4</f>
        <v>2532160.06</v>
      </c>
      <c r="J4" s="7">
        <f t="shared" ref="J4:U13" si="0">I4</f>
        <v>2532160.06</v>
      </c>
      <c r="K4" s="7">
        <f t="shared" si="0"/>
        <v>2532160.06</v>
      </c>
      <c r="L4" s="7">
        <f t="shared" si="0"/>
        <v>2532160.06</v>
      </c>
      <c r="M4" s="7">
        <f t="shared" si="0"/>
        <v>2532160.06</v>
      </c>
      <c r="N4" s="7">
        <f t="shared" si="0"/>
        <v>2532160.06</v>
      </c>
      <c r="O4" s="7">
        <f t="shared" si="0"/>
        <v>2532160.06</v>
      </c>
      <c r="P4" s="4">
        <f t="shared" si="0"/>
        <v>2532160.06</v>
      </c>
      <c r="Q4" s="4">
        <f t="shared" si="0"/>
        <v>2532160.06</v>
      </c>
      <c r="R4" s="4">
        <f t="shared" si="0"/>
        <v>2532160.06</v>
      </c>
      <c r="S4" s="4">
        <f t="shared" si="0"/>
        <v>2532160.06</v>
      </c>
      <c r="T4" s="4">
        <f t="shared" si="0"/>
        <v>2532160.06</v>
      </c>
      <c r="U4" s="4">
        <f>T4</f>
        <v>2532160.06</v>
      </c>
      <c r="V4" s="4"/>
      <c r="W4" s="4">
        <v>4764705.88</v>
      </c>
      <c r="X4" s="4">
        <f t="shared" ref="X4:X67" si="1">E4*W4</f>
        <v>24299999.987999998</v>
      </c>
      <c r="Y4" s="4" t="s">
        <v>29</v>
      </c>
    </row>
    <row r="5" spans="1:25" ht="25.5" x14ac:dyDescent="0.2">
      <c r="A5" s="4" t="s">
        <v>25</v>
      </c>
      <c r="B5" s="4" t="s">
        <v>26</v>
      </c>
      <c r="C5" s="5" t="s">
        <v>30</v>
      </c>
      <c r="D5" s="4" t="s">
        <v>28</v>
      </c>
      <c r="E5" s="6">
        <v>5</v>
      </c>
      <c r="F5" s="7">
        <v>903449.7</v>
      </c>
      <c r="G5" s="7">
        <f>F5</f>
        <v>903449.7</v>
      </c>
      <c r="H5" s="7"/>
      <c r="I5" s="7">
        <f>G5</f>
        <v>903449.7</v>
      </c>
      <c r="J5" s="7">
        <f t="shared" si="0"/>
        <v>903449.7</v>
      </c>
      <c r="K5" s="7">
        <f t="shared" si="0"/>
        <v>903449.7</v>
      </c>
      <c r="L5" s="7">
        <f t="shared" si="0"/>
        <v>903449.7</v>
      </c>
      <c r="M5" s="7">
        <f t="shared" si="0"/>
        <v>903449.7</v>
      </c>
      <c r="N5" s="7">
        <f t="shared" si="0"/>
        <v>903449.7</v>
      </c>
      <c r="O5" s="7">
        <f t="shared" si="0"/>
        <v>903449.7</v>
      </c>
      <c r="P5" s="4">
        <f t="shared" si="0"/>
        <v>903449.7</v>
      </c>
      <c r="Q5" s="4">
        <f t="shared" si="0"/>
        <v>903449.7</v>
      </c>
      <c r="R5" s="4">
        <f t="shared" si="0"/>
        <v>903449.7</v>
      </c>
      <c r="S5" s="4">
        <f t="shared" si="0"/>
        <v>903449.7</v>
      </c>
      <c r="T5" s="4">
        <f t="shared" si="0"/>
        <v>903449.7</v>
      </c>
      <c r="U5" s="4">
        <f>T5</f>
        <v>903449.7</v>
      </c>
      <c r="V5" s="4"/>
      <c r="W5" s="4">
        <v>1700000</v>
      </c>
      <c r="X5" s="4">
        <f t="shared" si="1"/>
        <v>8500000</v>
      </c>
      <c r="Y5" s="4" t="s">
        <v>31</v>
      </c>
    </row>
    <row r="6" spans="1:25" ht="25.5" x14ac:dyDescent="0.2">
      <c r="A6" s="4" t="s">
        <v>32</v>
      </c>
      <c r="B6" s="4" t="s">
        <v>33</v>
      </c>
      <c r="C6" s="4" t="s">
        <v>34</v>
      </c>
      <c r="D6" s="4" t="s">
        <v>28</v>
      </c>
      <c r="E6" s="8">
        <f>0.918-0.03431</f>
        <v>0.88369000000000009</v>
      </c>
      <c r="F6" s="7">
        <v>3068232.35</v>
      </c>
      <c r="G6" s="7">
        <f>F6</f>
        <v>3068232.35</v>
      </c>
      <c r="H6" s="7"/>
      <c r="I6" s="7">
        <f>G6</f>
        <v>3068232.35</v>
      </c>
      <c r="J6" s="7">
        <f t="shared" si="0"/>
        <v>3068232.35</v>
      </c>
      <c r="K6" s="7">
        <f t="shared" si="0"/>
        <v>3068232.35</v>
      </c>
      <c r="L6" s="7">
        <f t="shared" si="0"/>
        <v>3068232.35</v>
      </c>
      <c r="M6" s="7">
        <f t="shared" si="0"/>
        <v>3068232.35</v>
      </c>
      <c r="N6" s="7">
        <f t="shared" si="0"/>
        <v>3068232.35</v>
      </c>
      <c r="O6" s="7">
        <f t="shared" si="0"/>
        <v>3068232.35</v>
      </c>
      <c r="P6" s="4">
        <f t="shared" si="0"/>
        <v>3068232.35</v>
      </c>
      <c r="Q6" s="4">
        <f t="shared" si="0"/>
        <v>3068232.35</v>
      </c>
      <c r="R6" s="4">
        <f t="shared" si="0"/>
        <v>3068232.35</v>
      </c>
      <c r="S6" s="4">
        <f t="shared" si="0"/>
        <v>3068232.35</v>
      </c>
      <c r="T6" s="4">
        <f t="shared" si="0"/>
        <v>3068232.35</v>
      </c>
      <c r="U6" s="4">
        <f>T6</f>
        <v>3068232.35</v>
      </c>
      <c r="V6" s="4"/>
      <c r="W6" s="4">
        <v>5773420.75</v>
      </c>
      <c r="X6" s="4">
        <f t="shared" si="1"/>
        <v>5101914.1825675005</v>
      </c>
      <c r="Y6" s="4" t="s">
        <v>35</v>
      </c>
    </row>
    <row r="7" spans="1:25" ht="25.5" x14ac:dyDescent="0.2">
      <c r="A7" s="4" t="s">
        <v>36</v>
      </c>
      <c r="B7" s="4" t="s">
        <v>37</v>
      </c>
      <c r="C7" s="4" t="s">
        <v>38</v>
      </c>
      <c r="D7" s="4" t="s">
        <v>28</v>
      </c>
      <c r="E7" s="6">
        <v>49.9</v>
      </c>
      <c r="F7" s="7">
        <v>111602.61</v>
      </c>
      <c r="G7" s="7">
        <f>F7</f>
        <v>111602.61</v>
      </c>
      <c r="H7" s="7"/>
      <c r="I7" s="7">
        <f>G7</f>
        <v>111602.61</v>
      </c>
      <c r="J7" s="7">
        <f t="shared" si="0"/>
        <v>111602.61</v>
      </c>
      <c r="K7" s="7">
        <f t="shared" si="0"/>
        <v>111602.61</v>
      </c>
      <c r="L7" s="7">
        <f t="shared" si="0"/>
        <v>111602.61</v>
      </c>
      <c r="M7" s="7">
        <f t="shared" si="0"/>
        <v>111602.61</v>
      </c>
      <c r="N7" s="7">
        <f t="shared" si="0"/>
        <v>111602.61</v>
      </c>
      <c r="O7" s="7">
        <f t="shared" si="0"/>
        <v>111602.61</v>
      </c>
      <c r="P7" s="4">
        <f t="shared" si="0"/>
        <v>111602.61</v>
      </c>
      <c r="Q7" s="4">
        <f>P7</f>
        <v>111602.61</v>
      </c>
      <c r="R7" s="4">
        <f>Q7</f>
        <v>111602.61</v>
      </c>
      <c r="S7" s="4">
        <f>R7</f>
        <v>111602.61</v>
      </c>
      <c r="T7" s="4">
        <f>S7</f>
        <v>111602.61</v>
      </c>
      <c r="U7" s="4">
        <f>T7</f>
        <v>111602.61</v>
      </c>
      <c r="V7" s="4"/>
      <c r="W7" s="4">
        <v>210000</v>
      </c>
      <c r="X7" s="4">
        <f t="shared" si="1"/>
        <v>10479000</v>
      </c>
      <c r="Y7" s="4" t="s">
        <v>39</v>
      </c>
    </row>
    <row r="8" spans="1:25" ht="28.5" customHeight="1" x14ac:dyDescent="0.2">
      <c r="A8" s="4" t="s">
        <v>40</v>
      </c>
      <c r="B8" s="4" t="s">
        <v>41</v>
      </c>
      <c r="C8" s="4" t="s">
        <v>42</v>
      </c>
      <c r="D8" s="4" t="s">
        <v>28</v>
      </c>
      <c r="E8" s="9">
        <v>220.75</v>
      </c>
      <c r="F8" s="7">
        <v>105705</v>
      </c>
      <c r="G8" s="7">
        <f>F8-(F8*10%)</f>
        <v>95134.5</v>
      </c>
      <c r="H8" s="7"/>
      <c r="I8" s="7">
        <f t="shared" ref="I8:I14" si="2">G8-(G8*10%)</f>
        <v>85621.05</v>
      </c>
      <c r="J8" s="7">
        <f>I8-(I8*10%)</f>
        <v>77058.945000000007</v>
      </c>
      <c r="K8" s="7">
        <f t="shared" si="0"/>
        <v>77058.945000000007</v>
      </c>
      <c r="L8" s="7">
        <f t="shared" si="0"/>
        <v>77058.945000000007</v>
      </c>
      <c r="M8" s="7">
        <f t="shared" si="0"/>
        <v>77058.945000000007</v>
      </c>
      <c r="N8" s="7">
        <f t="shared" si="0"/>
        <v>77058.945000000007</v>
      </c>
      <c r="O8" s="7">
        <f t="shared" si="0"/>
        <v>77058.945000000007</v>
      </c>
      <c r="P8" s="4">
        <f t="shared" si="0"/>
        <v>77058.945000000007</v>
      </c>
      <c r="Q8" s="4">
        <f t="shared" si="0"/>
        <v>77058.945000000007</v>
      </c>
      <c r="R8" s="4">
        <f t="shared" si="0"/>
        <v>77058.945000000007</v>
      </c>
      <c r="S8" s="4">
        <f t="shared" si="0"/>
        <v>77058.945000000007</v>
      </c>
      <c r="T8" s="4">
        <f t="shared" si="0"/>
        <v>77058.945000000007</v>
      </c>
      <c r="U8" s="4">
        <f t="shared" si="0"/>
        <v>77058.945000000007</v>
      </c>
      <c r="V8" s="4"/>
      <c r="W8" s="4">
        <v>145000</v>
      </c>
      <c r="X8" s="4">
        <f t="shared" si="1"/>
        <v>32008750</v>
      </c>
      <c r="Y8" s="10" t="s">
        <v>43</v>
      </c>
    </row>
    <row r="9" spans="1:25" ht="28.5" customHeight="1" x14ac:dyDescent="0.2">
      <c r="A9" s="4" t="s">
        <v>40</v>
      </c>
      <c r="B9" s="4" t="s">
        <v>44</v>
      </c>
      <c r="C9" s="5" t="s">
        <v>45</v>
      </c>
      <c r="D9" s="4" t="s">
        <v>28</v>
      </c>
      <c r="E9" s="9">
        <v>594.26099999999997</v>
      </c>
      <c r="F9" s="7">
        <v>102060</v>
      </c>
      <c r="G9" s="7">
        <f t="shared" ref="G9:J10" si="3">F9-(F9*10%)</f>
        <v>91854</v>
      </c>
      <c r="H9" s="7"/>
      <c r="I9" s="7">
        <f t="shared" si="2"/>
        <v>82668.600000000006</v>
      </c>
      <c r="J9" s="7">
        <f t="shared" si="3"/>
        <v>74401.740000000005</v>
      </c>
      <c r="K9" s="7">
        <f t="shared" si="0"/>
        <v>74401.740000000005</v>
      </c>
      <c r="L9" s="7">
        <f t="shared" si="0"/>
        <v>74401.740000000005</v>
      </c>
      <c r="M9" s="7">
        <f t="shared" si="0"/>
        <v>74401.740000000005</v>
      </c>
      <c r="N9" s="7">
        <f t="shared" si="0"/>
        <v>74401.740000000005</v>
      </c>
      <c r="O9" s="7">
        <f t="shared" si="0"/>
        <v>74401.740000000005</v>
      </c>
      <c r="P9" s="4">
        <f t="shared" si="0"/>
        <v>74401.740000000005</v>
      </c>
      <c r="Q9" s="4">
        <f t="shared" si="0"/>
        <v>74401.740000000005</v>
      </c>
      <c r="R9" s="4">
        <f t="shared" si="0"/>
        <v>74401.740000000005</v>
      </c>
      <c r="S9" s="4">
        <f>R9</f>
        <v>74401.740000000005</v>
      </c>
      <c r="T9" s="4">
        <f>S9</f>
        <v>74401.740000000005</v>
      </c>
      <c r="U9" s="4">
        <f>T9</f>
        <v>74401.740000000005</v>
      </c>
      <c r="V9" s="4"/>
      <c r="W9" s="4">
        <v>140000</v>
      </c>
      <c r="X9" s="4">
        <f t="shared" si="1"/>
        <v>83196540</v>
      </c>
      <c r="Y9" s="10" t="s">
        <v>43</v>
      </c>
    </row>
    <row r="10" spans="1:25" ht="28.5" customHeight="1" x14ac:dyDescent="0.2">
      <c r="A10" s="4" t="s">
        <v>40</v>
      </c>
      <c r="B10" s="4" t="s">
        <v>46</v>
      </c>
      <c r="C10" s="5" t="s">
        <v>47</v>
      </c>
      <c r="D10" s="4" t="s">
        <v>28</v>
      </c>
      <c r="E10" s="9">
        <v>624.5</v>
      </c>
      <c r="F10" s="7">
        <v>109350</v>
      </c>
      <c r="G10" s="7">
        <f t="shared" si="3"/>
        <v>98415</v>
      </c>
      <c r="H10" s="7"/>
      <c r="I10" s="7">
        <f t="shared" si="2"/>
        <v>88573.5</v>
      </c>
      <c r="J10" s="7">
        <f t="shared" si="3"/>
        <v>79716.149999999994</v>
      </c>
      <c r="K10" s="7">
        <f t="shared" si="0"/>
        <v>79716.149999999994</v>
      </c>
      <c r="L10" s="7">
        <f t="shared" si="0"/>
        <v>79716.149999999994</v>
      </c>
      <c r="M10" s="7">
        <f t="shared" si="0"/>
        <v>79716.149999999994</v>
      </c>
      <c r="N10" s="7">
        <f t="shared" si="0"/>
        <v>79716.149999999994</v>
      </c>
      <c r="O10" s="7">
        <f t="shared" si="0"/>
        <v>79716.149999999994</v>
      </c>
      <c r="P10" s="4">
        <f t="shared" si="0"/>
        <v>79716.149999999994</v>
      </c>
      <c r="Q10" s="4">
        <f t="shared" si="0"/>
        <v>79716.149999999994</v>
      </c>
      <c r="R10" s="4">
        <f t="shared" si="0"/>
        <v>79716.149999999994</v>
      </c>
      <c r="S10" s="4">
        <f t="shared" si="0"/>
        <v>79716.149999999994</v>
      </c>
      <c r="T10" s="4">
        <f t="shared" si="0"/>
        <v>79716.149999999994</v>
      </c>
      <c r="U10" s="4">
        <f t="shared" si="0"/>
        <v>79716.149999999994</v>
      </c>
      <c r="V10" s="4"/>
      <c r="W10" s="4">
        <v>150000</v>
      </c>
      <c r="X10" s="4">
        <f t="shared" si="1"/>
        <v>93675000</v>
      </c>
      <c r="Y10" s="10" t="s">
        <v>43</v>
      </c>
    </row>
    <row r="11" spans="1:25" ht="26.25" customHeight="1" x14ac:dyDescent="0.2">
      <c r="A11" s="4" t="s">
        <v>48</v>
      </c>
      <c r="B11" s="4" t="s">
        <v>49</v>
      </c>
      <c r="C11" s="5" t="s">
        <v>47</v>
      </c>
      <c r="D11" s="4" t="s">
        <v>28</v>
      </c>
      <c r="E11" s="6">
        <v>260</v>
      </c>
      <c r="F11" s="7">
        <v>91125</v>
      </c>
      <c r="G11" s="7">
        <f>F11-(F11*10%)</f>
        <v>82012.5</v>
      </c>
      <c r="H11" s="7"/>
      <c r="I11" s="7">
        <f t="shared" si="2"/>
        <v>73811.25</v>
      </c>
      <c r="J11" s="7">
        <f>I11-(I11*10%)</f>
        <v>66430.125</v>
      </c>
      <c r="K11" s="7">
        <f t="shared" si="0"/>
        <v>66430.125</v>
      </c>
      <c r="L11" s="7">
        <f t="shared" si="0"/>
        <v>66430.125</v>
      </c>
      <c r="M11" s="7">
        <f t="shared" si="0"/>
        <v>66430.125</v>
      </c>
      <c r="N11" s="7">
        <f t="shared" si="0"/>
        <v>66430.125</v>
      </c>
      <c r="O11" s="7">
        <f t="shared" si="0"/>
        <v>66430.125</v>
      </c>
      <c r="P11" s="4">
        <f t="shared" si="0"/>
        <v>66430.125</v>
      </c>
      <c r="Q11" s="4">
        <f t="shared" si="0"/>
        <v>66430.125</v>
      </c>
      <c r="R11" s="4">
        <f t="shared" si="0"/>
        <v>66430.125</v>
      </c>
      <c r="S11" s="4">
        <f t="shared" si="0"/>
        <v>66430.125</v>
      </c>
      <c r="T11" s="4">
        <f t="shared" si="0"/>
        <v>66430.125</v>
      </c>
      <c r="U11" s="4">
        <f>T11</f>
        <v>66430.125</v>
      </c>
      <c r="V11" s="4"/>
      <c r="W11" s="4">
        <v>125000</v>
      </c>
      <c r="X11" s="4">
        <f t="shared" si="1"/>
        <v>32500000</v>
      </c>
      <c r="Y11" s="10" t="s">
        <v>43</v>
      </c>
    </row>
    <row r="12" spans="1:25" ht="27" customHeight="1" x14ac:dyDescent="0.2">
      <c r="A12" s="4" t="s">
        <v>50</v>
      </c>
      <c r="B12" s="4" t="s">
        <v>51</v>
      </c>
      <c r="C12" s="4" t="s">
        <v>52</v>
      </c>
      <c r="D12" s="4" t="s">
        <v>28</v>
      </c>
      <c r="E12" s="9">
        <f>10.511+4</f>
        <v>14.510999999999999</v>
      </c>
      <c r="F12" s="7">
        <v>1166400</v>
      </c>
      <c r="G12" s="7">
        <f t="shared" ref="G12:J13" si="4">F12-(F12*10%)</f>
        <v>1049760</v>
      </c>
      <c r="H12" s="7"/>
      <c r="I12" s="7">
        <f t="shared" si="2"/>
        <v>944784</v>
      </c>
      <c r="J12" s="7">
        <f t="shared" si="4"/>
        <v>850305.6</v>
      </c>
      <c r="K12" s="7">
        <f t="shared" si="0"/>
        <v>850305.6</v>
      </c>
      <c r="L12" s="7">
        <f t="shared" si="0"/>
        <v>850305.6</v>
      </c>
      <c r="M12" s="7">
        <f t="shared" si="0"/>
        <v>850305.6</v>
      </c>
      <c r="N12" s="7">
        <f t="shared" si="0"/>
        <v>850305.6</v>
      </c>
      <c r="O12" s="7">
        <f t="shared" si="0"/>
        <v>850305.6</v>
      </c>
      <c r="P12" s="4">
        <f t="shared" si="0"/>
        <v>850305.6</v>
      </c>
      <c r="Q12" s="4">
        <f>P12</f>
        <v>850305.6</v>
      </c>
      <c r="R12" s="4">
        <f>Q12</f>
        <v>850305.6</v>
      </c>
      <c r="S12" s="4">
        <f>R12</f>
        <v>850305.6</v>
      </c>
      <c r="T12" s="4">
        <f>S12</f>
        <v>850305.6</v>
      </c>
      <c r="U12" s="4">
        <f>T12</f>
        <v>850305.6</v>
      </c>
      <c r="V12" s="4"/>
      <c r="W12" s="4">
        <v>1600000</v>
      </c>
      <c r="X12" s="4">
        <f t="shared" si="1"/>
        <v>23217600</v>
      </c>
      <c r="Y12" s="4" t="s">
        <v>53</v>
      </c>
    </row>
    <row r="13" spans="1:25" ht="27" customHeight="1" x14ac:dyDescent="0.2">
      <c r="A13" s="4" t="s">
        <v>50</v>
      </c>
      <c r="B13" s="4" t="s">
        <v>44</v>
      </c>
      <c r="C13" s="4" t="s">
        <v>52</v>
      </c>
      <c r="D13" s="4" t="s">
        <v>28</v>
      </c>
      <c r="E13" s="11">
        <f>16.5948+4</f>
        <v>20.594799999999999</v>
      </c>
      <c r="F13" s="7">
        <v>1166400</v>
      </c>
      <c r="G13" s="7">
        <f t="shared" si="4"/>
        <v>1049760</v>
      </c>
      <c r="H13" s="7"/>
      <c r="I13" s="7">
        <f t="shared" si="2"/>
        <v>944784</v>
      </c>
      <c r="J13" s="7">
        <f t="shared" si="4"/>
        <v>850305.6</v>
      </c>
      <c r="K13" s="7">
        <v>850305.6</v>
      </c>
      <c r="L13" s="7">
        <v>850305.6</v>
      </c>
      <c r="M13" s="7">
        <f t="shared" si="0"/>
        <v>850305.6</v>
      </c>
      <c r="N13" s="7">
        <f t="shared" si="0"/>
        <v>850305.6</v>
      </c>
      <c r="O13" s="7">
        <f t="shared" si="0"/>
        <v>850305.6</v>
      </c>
      <c r="P13" s="4">
        <f t="shared" si="0"/>
        <v>850305.6</v>
      </c>
      <c r="Q13" s="4">
        <f t="shared" si="0"/>
        <v>850305.6</v>
      </c>
      <c r="R13" s="4">
        <f t="shared" si="0"/>
        <v>850305.6</v>
      </c>
      <c r="S13" s="4">
        <f t="shared" si="0"/>
        <v>850305.6</v>
      </c>
      <c r="T13" s="4">
        <f t="shared" si="0"/>
        <v>850305.6</v>
      </c>
      <c r="U13" s="4">
        <f t="shared" si="0"/>
        <v>850305.6</v>
      </c>
      <c r="V13" s="4"/>
      <c r="W13" s="4">
        <v>1600000</v>
      </c>
      <c r="X13" s="4">
        <f t="shared" si="1"/>
        <v>32951680</v>
      </c>
      <c r="Y13" s="4" t="s">
        <v>54</v>
      </c>
    </row>
    <row r="14" spans="1:25" ht="21" customHeight="1" x14ac:dyDescent="0.2">
      <c r="A14" s="4" t="s">
        <v>55</v>
      </c>
      <c r="B14" s="4" t="s">
        <v>44</v>
      </c>
      <c r="C14" s="5" t="s">
        <v>56</v>
      </c>
      <c r="D14" s="9" t="s">
        <v>57</v>
      </c>
      <c r="E14" s="9">
        <f>159.285+0.225</f>
        <v>159.51</v>
      </c>
      <c r="F14" s="7">
        <v>189540</v>
      </c>
      <c r="G14" s="7">
        <f>F14-(F14*10%)</f>
        <v>170586</v>
      </c>
      <c r="H14" s="7"/>
      <c r="I14" s="7">
        <f t="shared" si="2"/>
        <v>153527.4</v>
      </c>
      <c r="J14" s="7">
        <f>I14-(I14*10%)</f>
        <v>138174.66</v>
      </c>
      <c r="K14" s="7">
        <f t="shared" ref="K14:R29" si="5">J14</f>
        <v>138174.66</v>
      </c>
      <c r="L14" s="7">
        <f t="shared" si="5"/>
        <v>138174.66</v>
      </c>
      <c r="M14" s="7">
        <f t="shared" si="5"/>
        <v>138174.66</v>
      </c>
      <c r="N14" s="7">
        <f t="shared" si="5"/>
        <v>138174.66</v>
      </c>
      <c r="O14" s="7">
        <f t="shared" si="5"/>
        <v>138174.66</v>
      </c>
      <c r="P14" s="4">
        <f t="shared" si="5"/>
        <v>138174.66</v>
      </c>
      <c r="Q14" s="4">
        <f t="shared" si="5"/>
        <v>138174.66</v>
      </c>
      <c r="R14" s="4">
        <f t="shared" si="5"/>
        <v>138174.66</v>
      </c>
      <c r="S14" s="4">
        <f>R14</f>
        <v>138174.66</v>
      </c>
      <c r="T14" s="4">
        <f>S14</f>
        <v>138174.66</v>
      </c>
      <c r="U14" s="4">
        <f>T14</f>
        <v>138174.66</v>
      </c>
      <c r="V14" s="4"/>
      <c r="W14" s="4">
        <v>260000</v>
      </c>
      <c r="X14" s="4">
        <f t="shared" si="1"/>
        <v>41472600</v>
      </c>
      <c r="Y14" s="10" t="s">
        <v>58</v>
      </c>
    </row>
    <row r="15" spans="1:25" s="15" customFormat="1" ht="25.5" hidden="1" x14ac:dyDescent="0.2">
      <c r="A15" s="4" t="s">
        <v>59</v>
      </c>
      <c r="B15" s="4" t="s">
        <v>51</v>
      </c>
      <c r="C15" s="5" t="s">
        <v>60</v>
      </c>
      <c r="D15" s="4" t="s">
        <v>28</v>
      </c>
      <c r="E15" s="12">
        <v>1</v>
      </c>
      <c r="F15" s="13"/>
      <c r="G15" s="7">
        <v>175000</v>
      </c>
      <c r="H15" s="7"/>
      <c r="I15" s="7">
        <v>175000</v>
      </c>
      <c r="J15" s="7">
        <v>175000</v>
      </c>
      <c r="K15" s="7">
        <f t="shared" si="5"/>
        <v>175000</v>
      </c>
      <c r="L15" s="7">
        <f t="shared" si="5"/>
        <v>175000</v>
      </c>
      <c r="M15" s="7">
        <f t="shared" ref="M15:M63" si="6">L15-(L15*10%)</f>
        <v>157500</v>
      </c>
      <c r="N15" s="7">
        <v>141750</v>
      </c>
      <c r="O15" s="7">
        <f t="shared" ref="O15:Q46" si="7">N15-(N15*10%)</f>
        <v>127575</v>
      </c>
      <c r="P15" s="4">
        <f t="shared" si="7"/>
        <v>114817.5</v>
      </c>
      <c r="Q15" s="4">
        <f>P15-(P15*10%)</f>
        <v>103335.75</v>
      </c>
      <c r="R15" s="4">
        <f>Q15-(Q15*10%)</f>
        <v>93002.175000000003</v>
      </c>
      <c r="S15" s="4"/>
      <c r="T15" s="4"/>
      <c r="U15" s="4"/>
      <c r="V15" s="4"/>
      <c r="W15" s="4"/>
      <c r="X15" s="4">
        <f t="shared" si="1"/>
        <v>0</v>
      </c>
      <c r="Y15" s="14" t="s">
        <v>61</v>
      </c>
    </row>
    <row r="16" spans="1:25" s="15" customFormat="1" ht="25.5" hidden="1" x14ac:dyDescent="0.2">
      <c r="A16" s="4" t="s">
        <v>59</v>
      </c>
      <c r="B16" s="4" t="s">
        <v>51</v>
      </c>
      <c r="C16" s="5" t="s">
        <v>60</v>
      </c>
      <c r="D16" s="4" t="s">
        <v>28</v>
      </c>
      <c r="E16" s="12">
        <v>1</v>
      </c>
      <c r="F16" s="13"/>
      <c r="G16" s="7">
        <v>175000</v>
      </c>
      <c r="H16" s="7"/>
      <c r="I16" s="7">
        <v>175000</v>
      </c>
      <c r="J16" s="7">
        <v>175000</v>
      </c>
      <c r="K16" s="7">
        <f t="shared" si="5"/>
        <v>175000</v>
      </c>
      <c r="L16" s="7">
        <f t="shared" si="5"/>
        <v>175000</v>
      </c>
      <c r="M16" s="7">
        <f t="shared" si="6"/>
        <v>157500</v>
      </c>
      <c r="N16" s="7">
        <v>141750</v>
      </c>
      <c r="O16" s="7">
        <f t="shared" si="7"/>
        <v>127575</v>
      </c>
      <c r="P16" s="4">
        <f t="shared" si="7"/>
        <v>114817.5</v>
      </c>
      <c r="Q16" s="4">
        <f t="shared" si="7"/>
        <v>103335.75</v>
      </c>
      <c r="R16" s="4">
        <v>93002.18</v>
      </c>
      <c r="S16" s="4"/>
      <c r="T16" s="4"/>
      <c r="U16" s="4"/>
      <c r="V16" s="4"/>
      <c r="W16" s="4"/>
      <c r="X16" s="4">
        <f t="shared" si="1"/>
        <v>0</v>
      </c>
      <c r="Y16" s="14" t="s">
        <v>61</v>
      </c>
    </row>
    <row r="17" spans="1:25" s="15" customFormat="1" ht="25.5" hidden="1" x14ac:dyDescent="0.2">
      <c r="A17" s="4" t="s">
        <v>59</v>
      </c>
      <c r="B17" s="4" t="s">
        <v>51</v>
      </c>
      <c r="C17" s="5" t="s">
        <v>60</v>
      </c>
      <c r="D17" s="4" t="s">
        <v>28</v>
      </c>
      <c r="E17" s="12">
        <v>1</v>
      </c>
      <c r="F17" s="13"/>
      <c r="G17" s="7">
        <v>175000</v>
      </c>
      <c r="H17" s="7"/>
      <c r="I17" s="7">
        <v>175000</v>
      </c>
      <c r="J17" s="7">
        <v>175000</v>
      </c>
      <c r="K17" s="7">
        <f t="shared" si="5"/>
        <v>175000</v>
      </c>
      <c r="L17" s="7">
        <f t="shared" si="5"/>
        <v>175000</v>
      </c>
      <c r="M17" s="7">
        <f t="shared" si="6"/>
        <v>157500</v>
      </c>
      <c r="N17" s="7">
        <v>141750</v>
      </c>
      <c r="O17" s="7">
        <f t="shared" si="7"/>
        <v>127575</v>
      </c>
      <c r="P17" s="4">
        <f t="shared" si="7"/>
        <v>114817.5</v>
      </c>
      <c r="Q17" s="4">
        <f t="shared" si="7"/>
        <v>103335.75</v>
      </c>
      <c r="R17" s="4">
        <v>93002.18</v>
      </c>
      <c r="S17" s="4"/>
      <c r="T17" s="4"/>
      <c r="U17" s="4"/>
      <c r="V17" s="4"/>
      <c r="W17" s="4"/>
      <c r="X17" s="4">
        <f t="shared" si="1"/>
        <v>0</v>
      </c>
      <c r="Y17" s="14" t="s">
        <v>61</v>
      </c>
    </row>
    <row r="18" spans="1:25" s="15" customFormat="1" ht="25.5" hidden="1" x14ac:dyDescent="0.2">
      <c r="A18" s="4" t="s">
        <v>59</v>
      </c>
      <c r="B18" s="4" t="s">
        <v>51</v>
      </c>
      <c r="C18" s="5" t="s">
        <v>60</v>
      </c>
      <c r="D18" s="4" t="s">
        <v>28</v>
      </c>
      <c r="E18" s="12">
        <v>1</v>
      </c>
      <c r="F18" s="13"/>
      <c r="G18" s="7">
        <v>175000</v>
      </c>
      <c r="H18" s="7"/>
      <c r="I18" s="7">
        <v>175000</v>
      </c>
      <c r="J18" s="7">
        <v>175000</v>
      </c>
      <c r="K18" s="7">
        <f t="shared" si="5"/>
        <v>175000</v>
      </c>
      <c r="L18" s="7">
        <f t="shared" si="5"/>
        <v>175000</v>
      </c>
      <c r="M18" s="7">
        <f t="shared" si="6"/>
        <v>157500</v>
      </c>
      <c r="N18" s="7">
        <v>141750</v>
      </c>
      <c r="O18" s="7">
        <f t="shared" si="7"/>
        <v>127575</v>
      </c>
      <c r="P18" s="4">
        <f t="shared" si="7"/>
        <v>114817.5</v>
      </c>
      <c r="Q18" s="4">
        <f t="shared" si="7"/>
        <v>103335.75</v>
      </c>
      <c r="R18" s="4">
        <v>93002.18</v>
      </c>
      <c r="S18" s="4"/>
      <c r="T18" s="4"/>
      <c r="U18" s="4"/>
      <c r="V18" s="4"/>
      <c r="W18" s="4"/>
      <c r="X18" s="4">
        <f t="shared" si="1"/>
        <v>0</v>
      </c>
      <c r="Y18" s="14" t="s">
        <v>61</v>
      </c>
    </row>
    <row r="19" spans="1:25" s="15" customFormat="1" ht="25.5" hidden="1" x14ac:dyDescent="0.2">
      <c r="A19" s="4" t="s">
        <v>59</v>
      </c>
      <c r="B19" s="4" t="s">
        <v>51</v>
      </c>
      <c r="C19" s="5" t="s">
        <v>60</v>
      </c>
      <c r="D19" s="4" t="s">
        <v>28</v>
      </c>
      <c r="E19" s="12">
        <v>1</v>
      </c>
      <c r="F19" s="13"/>
      <c r="G19" s="7">
        <v>175000</v>
      </c>
      <c r="H19" s="7"/>
      <c r="I19" s="7">
        <v>175000</v>
      </c>
      <c r="J19" s="7">
        <v>175000</v>
      </c>
      <c r="K19" s="7">
        <f t="shared" si="5"/>
        <v>175000</v>
      </c>
      <c r="L19" s="7">
        <f t="shared" si="5"/>
        <v>175000</v>
      </c>
      <c r="M19" s="7">
        <f t="shared" si="6"/>
        <v>157500</v>
      </c>
      <c r="N19" s="7">
        <v>141750</v>
      </c>
      <c r="O19" s="7">
        <f t="shared" si="7"/>
        <v>127575</v>
      </c>
      <c r="P19" s="4">
        <f t="shared" si="7"/>
        <v>114817.5</v>
      </c>
      <c r="Q19" s="4">
        <f t="shared" si="7"/>
        <v>103335.75</v>
      </c>
      <c r="R19" s="4">
        <v>93002.18</v>
      </c>
      <c r="S19" s="4"/>
      <c r="T19" s="4"/>
      <c r="U19" s="4"/>
      <c r="V19" s="4"/>
      <c r="W19" s="4"/>
      <c r="X19" s="4">
        <f t="shared" si="1"/>
        <v>0</v>
      </c>
      <c r="Y19" s="14" t="s">
        <v>61</v>
      </c>
    </row>
    <row r="20" spans="1:25" s="15" customFormat="1" ht="25.5" hidden="1" x14ac:dyDescent="0.2">
      <c r="A20" s="4" t="s">
        <v>59</v>
      </c>
      <c r="B20" s="4" t="s">
        <v>51</v>
      </c>
      <c r="C20" s="5" t="s">
        <v>60</v>
      </c>
      <c r="D20" s="4" t="s">
        <v>28</v>
      </c>
      <c r="E20" s="12">
        <v>2</v>
      </c>
      <c r="F20" s="13"/>
      <c r="G20" s="7">
        <v>175000</v>
      </c>
      <c r="H20" s="7"/>
      <c r="I20" s="7">
        <v>175000</v>
      </c>
      <c r="J20" s="7">
        <v>175000</v>
      </c>
      <c r="K20" s="7">
        <f t="shared" si="5"/>
        <v>175000</v>
      </c>
      <c r="L20" s="7">
        <f t="shared" si="5"/>
        <v>175000</v>
      </c>
      <c r="M20" s="7">
        <f t="shared" si="6"/>
        <v>157500</v>
      </c>
      <c r="N20" s="7">
        <v>141750</v>
      </c>
      <c r="O20" s="7">
        <f t="shared" si="7"/>
        <v>127575</v>
      </c>
      <c r="P20" s="4">
        <f t="shared" si="7"/>
        <v>114817.5</v>
      </c>
      <c r="Q20" s="4">
        <f t="shared" si="7"/>
        <v>103335.75</v>
      </c>
      <c r="R20" s="4">
        <v>93002.18</v>
      </c>
      <c r="S20" s="4"/>
      <c r="T20" s="4"/>
      <c r="U20" s="4"/>
      <c r="V20" s="4"/>
      <c r="W20" s="4"/>
      <c r="X20" s="4">
        <f t="shared" si="1"/>
        <v>0</v>
      </c>
      <c r="Y20" s="14" t="s">
        <v>61</v>
      </c>
    </row>
    <row r="21" spans="1:25" s="15" customFormat="1" ht="25.5" hidden="1" x14ac:dyDescent="0.2">
      <c r="A21" s="4" t="s">
        <v>59</v>
      </c>
      <c r="B21" s="4" t="s">
        <v>51</v>
      </c>
      <c r="C21" s="5" t="s">
        <v>60</v>
      </c>
      <c r="D21" s="4" t="s">
        <v>28</v>
      </c>
      <c r="E21" s="12">
        <v>2</v>
      </c>
      <c r="F21" s="13"/>
      <c r="G21" s="7">
        <v>175000</v>
      </c>
      <c r="H21" s="7"/>
      <c r="I21" s="7">
        <v>175000</v>
      </c>
      <c r="J21" s="7">
        <v>175000</v>
      </c>
      <c r="K21" s="7">
        <f t="shared" si="5"/>
        <v>175000</v>
      </c>
      <c r="L21" s="7">
        <f t="shared" si="5"/>
        <v>175000</v>
      </c>
      <c r="M21" s="7">
        <f t="shared" si="6"/>
        <v>157500</v>
      </c>
      <c r="N21" s="7">
        <v>141750</v>
      </c>
      <c r="O21" s="7">
        <f t="shared" si="7"/>
        <v>127575</v>
      </c>
      <c r="P21" s="4">
        <f t="shared" si="7"/>
        <v>114817.5</v>
      </c>
      <c r="Q21" s="4">
        <f t="shared" si="7"/>
        <v>103335.75</v>
      </c>
      <c r="R21" s="4">
        <v>93002.18</v>
      </c>
      <c r="S21" s="4"/>
      <c r="T21" s="4"/>
      <c r="U21" s="4"/>
      <c r="V21" s="4"/>
      <c r="W21" s="4"/>
      <c r="X21" s="4">
        <f t="shared" si="1"/>
        <v>0</v>
      </c>
      <c r="Y21" s="14" t="s">
        <v>61</v>
      </c>
    </row>
    <row r="22" spans="1:25" s="15" customFormat="1" ht="25.5" hidden="1" x14ac:dyDescent="0.2">
      <c r="A22" s="4" t="s">
        <v>59</v>
      </c>
      <c r="B22" s="4" t="s">
        <v>51</v>
      </c>
      <c r="C22" s="5" t="s">
        <v>60</v>
      </c>
      <c r="D22" s="4" t="s">
        <v>28</v>
      </c>
      <c r="E22" s="12">
        <v>2</v>
      </c>
      <c r="F22" s="13"/>
      <c r="G22" s="7">
        <v>175000</v>
      </c>
      <c r="H22" s="7"/>
      <c r="I22" s="7">
        <v>175000</v>
      </c>
      <c r="J22" s="7">
        <v>175000</v>
      </c>
      <c r="K22" s="7">
        <f t="shared" si="5"/>
        <v>175000</v>
      </c>
      <c r="L22" s="7">
        <f t="shared" si="5"/>
        <v>175000</v>
      </c>
      <c r="M22" s="7">
        <f t="shared" si="6"/>
        <v>157500</v>
      </c>
      <c r="N22" s="7">
        <v>141750</v>
      </c>
      <c r="O22" s="7">
        <f t="shared" si="7"/>
        <v>127575</v>
      </c>
      <c r="P22" s="4">
        <f t="shared" si="7"/>
        <v>114817.5</v>
      </c>
      <c r="Q22" s="4">
        <f t="shared" si="7"/>
        <v>103335.75</v>
      </c>
      <c r="R22" s="4">
        <v>93002.18</v>
      </c>
      <c r="S22" s="4"/>
      <c r="T22" s="4"/>
      <c r="U22" s="4"/>
      <c r="V22" s="4"/>
      <c r="W22" s="4"/>
      <c r="X22" s="4">
        <f t="shared" si="1"/>
        <v>0</v>
      </c>
      <c r="Y22" s="14" t="s">
        <v>61</v>
      </c>
    </row>
    <row r="23" spans="1:25" s="15" customFormat="1" ht="25.5" hidden="1" x14ac:dyDescent="0.2">
      <c r="A23" s="4" t="s">
        <v>59</v>
      </c>
      <c r="B23" s="4" t="s">
        <v>51</v>
      </c>
      <c r="C23" s="5" t="s">
        <v>60</v>
      </c>
      <c r="D23" s="4" t="s">
        <v>28</v>
      </c>
      <c r="E23" s="12">
        <v>2</v>
      </c>
      <c r="F23" s="13"/>
      <c r="G23" s="7">
        <v>175000</v>
      </c>
      <c r="H23" s="7"/>
      <c r="I23" s="7">
        <v>175000</v>
      </c>
      <c r="J23" s="7">
        <v>175000</v>
      </c>
      <c r="K23" s="7">
        <f t="shared" si="5"/>
        <v>175000</v>
      </c>
      <c r="L23" s="7">
        <f t="shared" si="5"/>
        <v>175000</v>
      </c>
      <c r="M23" s="7">
        <f t="shared" si="6"/>
        <v>157500</v>
      </c>
      <c r="N23" s="7">
        <v>141750</v>
      </c>
      <c r="O23" s="7">
        <f t="shared" si="7"/>
        <v>127575</v>
      </c>
      <c r="P23" s="4">
        <f t="shared" si="7"/>
        <v>114817.5</v>
      </c>
      <c r="Q23" s="4">
        <f t="shared" si="7"/>
        <v>103335.75</v>
      </c>
      <c r="R23" s="4">
        <v>93002.18</v>
      </c>
      <c r="S23" s="4"/>
      <c r="T23" s="4"/>
      <c r="U23" s="4"/>
      <c r="V23" s="4"/>
      <c r="W23" s="4"/>
      <c r="X23" s="4">
        <f t="shared" si="1"/>
        <v>0</v>
      </c>
      <c r="Y23" s="14" t="s">
        <v>61</v>
      </c>
    </row>
    <row r="24" spans="1:25" s="15" customFormat="1" ht="25.5" hidden="1" x14ac:dyDescent="0.2">
      <c r="A24" s="4" t="s">
        <v>59</v>
      </c>
      <c r="B24" s="4" t="s">
        <v>51</v>
      </c>
      <c r="C24" s="5" t="s">
        <v>60</v>
      </c>
      <c r="D24" s="4" t="s">
        <v>28</v>
      </c>
      <c r="E24" s="12">
        <v>2</v>
      </c>
      <c r="F24" s="13"/>
      <c r="G24" s="7">
        <v>175000</v>
      </c>
      <c r="H24" s="7"/>
      <c r="I24" s="7">
        <v>175000</v>
      </c>
      <c r="J24" s="7">
        <v>175000</v>
      </c>
      <c r="K24" s="7">
        <f t="shared" si="5"/>
        <v>175000</v>
      </c>
      <c r="L24" s="7">
        <f t="shared" si="5"/>
        <v>175000</v>
      </c>
      <c r="M24" s="7">
        <f t="shared" si="6"/>
        <v>157500</v>
      </c>
      <c r="N24" s="7">
        <v>141750</v>
      </c>
      <c r="O24" s="7">
        <f t="shared" si="7"/>
        <v>127575</v>
      </c>
      <c r="P24" s="4">
        <f t="shared" si="7"/>
        <v>114817.5</v>
      </c>
      <c r="Q24" s="4">
        <f t="shared" si="7"/>
        <v>103335.75</v>
      </c>
      <c r="R24" s="4">
        <v>93002.18</v>
      </c>
      <c r="S24" s="4"/>
      <c r="T24" s="4"/>
      <c r="U24" s="4"/>
      <c r="V24" s="4"/>
      <c r="W24" s="4"/>
      <c r="X24" s="4">
        <f t="shared" si="1"/>
        <v>0</v>
      </c>
      <c r="Y24" s="14" t="s">
        <v>61</v>
      </c>
    </row>
    <row r="25" spans="1:25" s="15" customFormat="1" ht="25.5" hidden="1" x14ac:dyDescent="0.2">
      <c r="A25" s="4" t="s">
        <v>59</v>
      </c>
      <c r="B25" s="4" t="s">
        <v>51</v>
      </c>
      <c r="C25" s="5" t="s">
        <v>60</v>
      </c>
      <c r="D25" s="4" t="s">
        <v>28</v>
      </c>
      <c r="E25" s="12">
        <v>3</v>
      </c>
      <c r="F25" s="13"/>
      <c r="G25" s="7">
        <v>175000</v>
      </c>
      <c r="H25" s="7"/>
      <c r="I25" s="7">
        <v>175000</v>
      </c>
      <c r="J25" s="7">
        <v>175000</v>
      </c>
      <c r="K25" s="7">
        <f t="shared" si="5"/>
        <v>175000</v>
      </c>
      <c r="L25" s="7">
        <f t="shared" si="5"/>
        <v>175000</v>
      </c>
      <c r="M25" s="7">
        <f t="shared" si="6"/>
        <v>157500</v>
      </c>
      <c r="N25" s="7">
        <v>141750</v>
      </c>
      <c r="O25" s="7">
        <f t="shared" si="7"/>
        <v>127575</v>
      </c>
      <c r="P25" s="4">
        <f t="shared" si="7"/>
        <v>114817.5</v>
      </c>
      <c r="Q25" s="4">
        <f t="shared" si="7"/>
        <v>103335.75</v>
      </c>
      <c r="R25" s="4">
        <v>93002.18</v>
      </c>
      <c r="S25" s="4"/>
      <c r="T25" s="4"/>
      <c r="U25" s="4"/>
      <c r="V25" s="4"/>
      <c r="W25" s="4"/>
      <c r="X25" s="4">
        <f t="shared" si="1"/>
        <v>0</v>
      </c>
      <c r="Y25" s="14" t="s">
        <v>61</v>
      </c>
    </row>
    <row r="26" spans="1:25" s="15" customFormat="1" ht="25.5" hidden="1" x14ac:dyDescent="0.2">
      <c r="A26" s="4" t="s">
        <v>59</v>
      </c>
      <c r="B26" s="4" t="s">
        <v>51</v>
      </c>
      <c r="C26" s="5" t="s">
        <v>60</v>
      </c>
      <c r="D26" s="4" t="s">
        <v>28</v>
      </c>
      <c r="E26" s="12">
        <v>3</v>
      </c>
      <c r="F26" s="13"/>
      <c r="G26" s="7">
        <v>175000</v>
      </c>
      <c r="H26" s="7"/>
      <c r="I26" s="7">
        <v>175000</v>
      </c>
      <c r="J26" s="7">
        <v>175000</v>
      </c>
      <c r="K26" s="7">
        <f t="shared" si="5"/>
        <v>175000</v>
      </c>
      <c r="L26" s="7">
        <f t="shared" si="5"/>
        <v>175000</v>
      </c>
      <c r="M26" s="7">
        <f t="shared" si="6"/>
        <v>157500</v>
      </c>
      <c r="N26" s="7">
        <v>141750</v>
      </c>
      <c r="O26" s="7">
        <f t="shared" si="7"/>
        <v>127575</v>
      </c>
      <c r="P26" s="4">
        <f t="shared" si="7"/>
        <v>114817.5</v>
      </c>
      <c r="Q26" s="4">
        <f t="shared" si="7"/>
        <v>103335.75</v>
      </c>
      <c r="R26" s="4">
        <v>93002.18</v>
      </c>
      <c r="S26" s="4"/>
      <c r="T26" s="4"/>
      <c r="U26" s="4"/>
      <c r="V26" s="4"/>
      <c r="W26" s="4"/>
      <c r="X26" s="4">
        <f t="shared" si="1"/>
        <v>0</v>
      </c>
      <c r="Y26" s="14" t="s">
        <v>61</v>
      </c>
    </row>
    <row r="27" spans="1:25" s="15" customFormat="1" ht="25.5" hidden="1" x14ac:dyDescent="0.2">
      <c r="A27" s="4" t="s">
        <v>59</v>
      </c>
      <c r="B27" s="4" t="s">
        <v>51</v>
      </c>
      <c r="C27" s="5" t="s">
        <v>60</v>
      </c>
      <c r="D27" s="4" t="s">
        <v>28</v>
      </c>
      <c r="E27" s="12">
        <v>3</v>
      </c>
      <c r="F27" s="13"/>
      <c r="G27" s="7">
        <v>175000</v>
      </c>
      <c r="H27" s="7"/>
      <c r="I27" s="7">
        <v>175000</v>
      </c>
      <c r="J27" s="7">
        <v>175000</v>
      </c>
      <c r="K27" s="7">
        <f t="shared" si="5"/>
        <v>175000</v>
      </c>
      <c r="L27" s="7">
        <f t="shared" si="5"/>
        <v>175000</v>
      </c>
      <c r="M27" s="7">
        <f t="shared" si="6"/>
        <v>157500</v>
      </c>
      <c r="N27" s="7">
        <v>141750</v>
      </c>
      <c r="O27" s="7">
        <f t="shared" si="7"/>
        <v>127575</v>
      </c>
      <c r="P27" s="4">
        <f t="shared" si="7"/>
        <v>114817.5</v>
      </c>
      <c r="Q27" s="4">
        <f t="shared" si="7"/>
        <v>103335.75</v>
      </c>
      <c r="R27" s="4">
        <v>93002.18</v>
      </c>
      <c r="S27" s="4"/>
      <c r="T27" s="4"/>
      <c r="U27" s="4"/>
      <c r="V27" s="4"/>
      <c r="W27" s="4"/>
      <c r="X27" s="4">
        <f t="shared" si="1"/>
        <v>0</v>
      </c>
      <c r="Y27" s="14" t="s">
        <v>61</v>
      </c>
    </row>
    <row r="28" spans="1:25" s="15" customFormat="1" ht="25.5" hidden="1" x14ac:dyDescent="0.2">
      <c r="A28" s="4" t="s">
        <v>59</v>
      </c>
      <c r="B28" s="4" t="s">
        <v>51</v>
      </c>
      <c r="C28" s="5" t="s">
        <v>60</v>
      </c>
      <c r="D28" s="4" t="s">
        <v>28</v>
      </c>
      <c r="E28" s="12">
        <v>3</v>
      </c>
      <c r="F28" s="13"/>
      <c r="G28" s="7">
        <v>175000</v>
      </c>
      <c r="H28" s="7"/>
      <c r="I28" s="7">
        <v>175000</v>
      </c>
      <c r="J28" s="7">
        <v>175000</v>
      </c>
      <c r="K28" s="7">
        <f t="shared" si="5"/>
        <v>175000</v>
      </c>
      <c r="L28" s="7">
        <f t="shared" si="5"/>
        <v>175000</v>
      </c>
      <c r="M28" s="7">
        <f t="shared" si="6"/>
        <v>157500</v>
      </c>
      <c r="N28" s="7">
        <v>141750</v>
      </c>
      <c r="O28" s="7">
        <f t="shared" si="7"/>
        <v>127575</v>
      </c>
      <c r="P28" s="4">
        <f t="shared" si="7"/>
        <v>114817.5</v>
      </c>
      <c r="Q28" s="4">
        <f t="shared" si="7"/>
        <v>103335.75</v>
      </c>
      <c r="R28" s="4">
        <v>93002.18</v>
      </c>
      <c r="S28" s="4"/>
      <c r="T28" s="4"/>
      <c r="U28" s="4"/>
      <c r="V28" s="4"/>
      <c r="W28" s="4"/>
      <c r="X28" s="4">
        <f t="shared" si="1"/>
        <v>0</v>
      </c>
      <c r="Y28" s="14" t="s">
        <v>61</v>
      </c>
    </row>
    <row r="29" spans="1:25" s="15" customFormat="1" ht="25.5" hidden="1" x14ac:dyDescent="0.2">
      <c r="A29" s="4" t="s">
        <v>59</v>
      </c>
      <c r="B29" s="4" t="s">
        <v>51</v>
      </c>
      <c r="C29" s="5" t="s">
        <v>60</v>
      </c>
      <c r="D29" s="4" t="s">
        <v>28</v>
      </c>
      <c r="E29" s="12">
        <v>3</v>
      </c>
      <c r="F29" s="13"/>
      <c r="G29" s="7">
        <v>175000</v>
      </c>
      <c r="H29" s="7"/>
      <c r="I29" s="7">
        <v>175000</v>
      </c>
      <c r="J29" s="7">
        <v>175000</v>
      </c>
      <c r="K29" s="7">
        <f t="shared" si="5"/>
        <v>175000</v>
      </c>
      <c r="L29" s="7">
        <f t="shared" si="5"/>
        <v>175000</v>
      </c>
      <c r="M29" s="7">
        <f t="shared" si="6"/>
        <v>157500</v>
      </c>
      <c r="N29" s="7">
        <v>141750</v>
      </c>
      <c r="O29" s="7">
        <f t="shared" si="7"/>
        <v>127575</v>
      </c>
      <c r="P29" s="4">
        <f t="shared" si="7"/>
        <v>114817.5</v>
      </c>
      <c r="Q29" s="4">
        <f t="shared" si="7"/>
        <v>103335.75</v>
      </c>
      <c r="R29" s="4">
        <v>93002.18</v>
      </c>
      <c r="S29" s="4"/>
      <c r="T29" s="4"/>
      <c r="U29" s="4"/>
      <c r="V29" s="4"/>
      <c r="W29" s="4"/>
      <c r="X29" s="4">
        <f t="shared" si="1"/>
        <v>0</v>
      </c>
      <c r="Y29" s="14" t="s">
        <v>61</v>
      </c>
    </row>
    <row r="30" spans="1:25" s="15" customFormat="1" ht="25.5" hidden="1" x14ac:dyDescent="0.2">
      <c r="A30" s="4" t="s">
        <v>59</v>
      </c>
      <c r="B30" s="4" t="s">
        <v>51</v>
      </c>
      <c r="C30" s="5" t="s">
        <v>60</v>
      </c>
      <c r="D30" s="4" t="s">
        <v>28</v>
      </c>
      <c r="E30" s="12">
        <v>4</v>
      </c>
      <c r="F30" s="13"/>
      <c r="G30" s="7">
        <v>175000</v>
      </c>
      <c r="H30" s="7"/>
      <c r="I30" s="7">
        <v>175000</v>
      </c>
      <c r="J30" s="7">
        <v>175000</v>
      </c>
      <c r="K30" s="7">
        <f t="shared" ref="K30:L63" si="8">J30</f>
        <v>175000</v>
      </c>
      <c r="L30" s="7">
        <f t="shared" si="8"/>
        <v>175000</v>
      </c>
      <c r="M30" s="7">
        <f t="shared" si="6"/>
        <v>157500</v>
      </c>
      <c r="N30" s="7">
        <v>141750</v>
      </c>
      <c r="O30" s="7">
        <f t="shared" si="7"/>
        <v>127575</v>
      </c>
      <c r="P30" s="4">
        <f t="shared" si="7"/>
        <v>114817.5</v>
      </c>
      <c r="Q30" s="4">
        <f t="shared" si="7"/>
        <v>103335.75</v>
      </c>
      <c r="R30" s="4">
        <v>93002.18</v>
      </c>
      <c r="S30" s="4"/>
      <c r="T30" s="4"/>
      <c r="U30" s="4"/>
      <c r="V30" s="4"/>
      <c r="W30" s="4"/>
      <c r="X30" s="4">
        <f t="shared" si="1"/>
        <v>0</v>
      </c>
      <c r="Y30" s="14" t="s">
        <v>61</v>
      </c>
    </row>
    <row r="31" spans="1:25" s="15" customFormat="1" ht="25.5" hidden="1" x14ac:dyDescent="0.2">
      <c r="A31" s="4" t="s">
        <v>59</v>
      </c>
      <c r="B31" s="4" t="s">
        <v>51</v>
      </c>
      <c r="C31" s="5" t="s">
        <v>60</v>
      </c>
      <c r="D31" s="4" t="s">
        <v>28</v>
      </c>
      <c r="E31" s="12">
        <v>4</v>
      </c>
      <c r="F31" s="13"/>
      <c r="G31" s="7">
        <v>175000</v>
      </c>
      <c r="H31" s="7"/>
      <c r="I31" s="7">
        <v>175000</v>
      </c>
      <c r="J31" s="7">
        <v>175000</v>
      </c>
      <c r="K31" s="7">
        <f t="shared" si="8"/>
        <v>175000</v>
      </c>
      <c r="L31" s="7">
        <f t="shared" si="8"/>
        <v>175000</v>
      </c>
      <c r="M31" s="7">
        <f t="shared" si="6"/>
        <v>157500</v>
      </c>
      <c r="N31" s="7">
        <v>141750</v>
      </c>
      <c r="O31" s="7">
        <f t="shared" si="7"/>
        <v>127575</v>
      </c>
      <c r="P31" s="4">
        <f t="shared" si="7"/>
        <v>114817.5</v>
      </c>
      <c r="Q31" s="4">
        <f t="shared" si="7"/>
        <v>103335.75</v>
      </c>
      <c r="R31" s="4">
        <v>93002.18</v>
      </c>
      <c r="S31" s="4"/>
      <c r="T31" s="4"/>
      <c r="U31" s="4"/>
      <c r="V31" s="4"/>
      <c r="W31" s="4"/>
      <c r="X31" s="4">
        <f t="shared" si="1"/>
        <v>0</v>
      </c>
      <c r="Y31" s="14" t="s">
        <v>61</v>
      </c>
    </row>
    <row r="32" spans="1:25" s="15" customFormat="1" ht="25.5" hidden="1" x14ac:dyDescent="0.2">
      <c r="A32" s="4" t="s">
        <v>59</v>
      </c>
      <c r="B32" s="4" t="s">
        <v>51</v>
      </c>
      <c r="C32" s="5" t="s">
        <v>60</v>
      </c>
      <c r="D32" s="4" t="s">
        <v>28</v>
      </c>
      <c r="E32" s="12">
        <v>4</v>
      </c>
      <c r="F32" s="13"/>
      <c r="G32" s="7">
        <v>175000</v>
      </c>
      <c r="H32" s="7"/>
      <c r="I32" s="7">
        <v>175000</v>
      </c>
      <c r="J32" s="7">
        <v>175000</v>
      </c>
      <c r="K32" s="7">
        <f t="shared" si="8"/>
        <v>175000</v>
      </c>
      <c r="L32" s="7">
        <f t="shared" si="8"/>
        <v>175000</v>
      </c>
      <c r="M32" s="7">
        <f t="shared" si="6"/>
        <v>157500</v>
      </c>
      <c r="N32" s="7">
        <v>141750</v>
      </c>
      <c r="O32" s="7">
        <f t="shared" si="7"/>
        <v>127575</v>
      </c>
      <c r="P32" s="4">
        <f t="shared" si="7"/>
        <v>114817.5</v>
      </c>
      <c r="Q32" s="4">
        <f t="shared" si="7"/>
        <v>103335.75</v>
      </c>
      <c r="R32" s="4">
        <v>93002.18</v>
      </c>
      <c r="S32" s="4"/>
      <c r="T32" s="4"/>
      <c r="U32" s="4"/>
      <c r="V32" s="4"/>
      <c r="W32" s="4"/>
      <c r="X32" s="4">
        <f t="shared" si="1"/>
        <v>0</v>
      </c>
      <c r="Y32" s="14" t="s">
        <v>61</v>
      </c>
    </row>
    <row r="33" spans="1:25" s="15" customFormat="1" ht="25.5" hidden="1" x14ac:dyDescent="0.2">
      <c r="A33" s="4" t="s">
        <v>59</v>
      </c>
      <c r="B33" s="4" t="s">
        <v>51</v>
      </c>
      <c r="C33" s="5" t="s">
        <v>60</v>
      </c>
      <c r="D33" s="4" t="s">
        <v>28</v>
      </c>
      <c r="E33" s="12">
        <v>4</v>
      </c>
      <c r="F33" s="13"/>
      <c r="G33" s="7">
        <v>175000</v>
      </c>
      <c r="H33" s="7"/>
      <c r="I33" s="7">
        <v>175000</v>
      </c>
      <c r="J33" s="7">
        <v>175000</v>
      </c>
      <c r="K33" s="7">
        <f t="shared" si="8"/>
        <v>175000</v>
      </c>
      <c r="L33" s="7">
        <f t="shared" si="8"/>
        <v>175000</v>
      </c>
      <c r="M33" s="7">
        <f t="shared" si="6"/>
        <v>157500</v>
      </c>
      <c r="N33" s="7">
        <v>141750</v>
      </c>
      <c r="O33" s="7">
        <f t="shared" si="7"/>
        <v>127575</v>
      </c>
      <c r="P33" s="4">
        <f t="shared" si="7"/>
        <v>114817.5</v>
      </c>
      <c r="Q33" s="4">
        <f t="shared" si="7"/>
        <v>103335.75</v>
      </c>
      <c r="R33" s="4">
        <v>93002.18</v>
      </c>
      <c r="S33" s="4"/>
      <c r="T33" s="4"/>
      <c r="U33" s="4"/>
      <c r="V33" s="4"/>
      <c r="W33" s="4"/>
      <c r="X33" s="4">
        <f t="shared" si="1"/>
        <v>0</v>
      </c>
      <c r="Y33" s="14" t="s">
        <v>61</v>
      </c>
    </row>
    <row r="34" spans="1:25" s="15" customFormat="1" ht="25.5" hidden="1" x14ac:dyDescent="0.2">
      <c r="A34" s="4" t="s">
        <v>59</v>
      </c>
      <c r="B34" s="4" t="s">
        <v>51</v>
      </c>
      <c r="C34" s="5" t="s">
        <v>60</v>
      </c>
      <c r="D34" s="4" t="s">
        <v>28</v>
      </c>
      <c r="E34" s="12">
        <v>4</v>
      </c>
      <c r="F34" s="13"/>
      <c r="G34" s="7">
        <v>175000</v>
      </c>
      <c r="H34" s="7"/>
      <c r="I34" s="7">
        <v>175000</v>
      </c>
      <c r="J34" s="7">
        <v>175000</v>
      </c>
      <c r="K34" s="7">
        <f t="shared" si="8"/>
        <v>175000</v>
      </c>
      <c r="L34" s="7">
        <f t="shared" si="8"/>
        <v>175000</v>
      </c>
      <c r="M34" s="7">
        <f t="shared" si="6"/>
        <v>157500</v>
      </c>
      <c r="N34" s="7">
        <v>141750</v>
      </c>
      <c r="O34" s="7">
        <f t="shared" si="7"/>
        <v>127575</v>
      </c>
      <c r="P34" s="4">
        <f t="shared" si="7"/>
        <v>114817.5</v>
      </c>
      <c r="Q34" s="4">
        <f t="shared" si="7"/>
        <v>103335.75</v>
      </c>
      <c r="R34" s="4">
        <v>93002.18</v>
      </c>
      <c r="S34" s="4"/>
      <c r="T34" s="4"/>
      <c r="U34" s="4"/>
      <c r="V34" s="4"/>
      <c r="W34" s="4"/>
      <c r="X34" s="4">
        <f t="shared" si="1"/>
        <v>0</v>
      </c>
      <c r="Y34" s="14" t="s">
        <v>61</v>
      </c>
    </row>
    <row r="35" spans="1:25" s="15" customFormat="1" ht="25.5" hidden="1" x14ac:dyDescent="0.2">
      <c r="A35" s="4" t="s">
        <v>59</v>
      </c>
      <c r="B35" s="4" t="s">
        <v>51</v>
      </c>
      <c r="C35" s="5" t="s">
        <v>60</v>
      </c>
      <c r="D35" s="4" t="s">
        <v>28</v>
      </c>
      <c r="E35" s="12">
        <v>5</v>
      </c>
      <c r="F35" s="13"/>
      <c r="G35" s="7">
        <v>175000</v>
      </c>
      <c r="H35" s="7"/>
      <c r="I35" s="7">
        <v>175000</v>
      </c>
      <c r="J35" s="7">
        <v>175000</v>
      </c>
      <c r="K35" s="7">
        <f t="shared" si="8"/>
        <v>175000</v>
      </c>
      <c r="L35" s="7">
        <f t="shared" si="8"/>
        <v>175000</v>
      </c>
      <c r="M35" s="7">
        <f t="shared" si="6"/>
        <v>157500</v>
      </c>
      <c r="N35" s="7">
        <v>141750</v>
      </c>
      <c r="O35" s="7">
        <f t="shared" si="7"/>
        <v>127575</v>
      </c>
      <c r="P35" s="4">
        <f t="shared" si="7"/>
        <v>114817.5</v>
      </c>
      <c r="Q35" s="4">
        <f t="shared" si="7"/>
        <v>103335.75</v>
      </c>
      <c r="R35" s="4">
        <v>93002.18</v>
      </c>
      <c r="S35" s="4"/>
      <c r="T35" s="4"/>
      <c r="U35" s="4"/>
      <c r="V35" s="4"/>
      <c r="W35" s="4"/>
      <c r="X35" s="4">
        <f t="shared" si="1"/>
        <v>0</v>
      </c>
      <c r="Y35" s="14" t="s">
        <v>61</v>
      </c>
    </row>
    <row r="36" spans="1:25" s="15" customFormat="1" ht="25.5" hidden="1" x14ac:dyDescent="0.2">
      <c r="A36" s="4" t="s">
        <v>59</v>
      </c>
      <c r="B36" s="4" t="s">
        <v>51</v>
      </c>
      <c r="C36" s="5" t="s">
        <v>60</v>
      </c>
      <c r="D36" s="4" t="s">
        <v>28</v>
      </c>
      <c r="E36" s="12">
        <v>5</v>
      </c>
      <c r="F36" s="13"/>
      <c r="G36" s="7">
        <v>175000</v>
      </c>
      <c r="H36" s="7"/>
      <c r="I36" s="7">
        <v>175000</v>
      </c>
      <c r="J36" s="7">
        <v>175000</v>
      </c>
      <c r="K36" s="7">
        <f t="shared" si="8"/>
        <v>175000</v>
      </c>
      <c r="L36" s="7">
        <f t="shared" si="8"/>
        <v>175000</v>
      </c>
      <c r="M36" s="7">
        <f t="shared" si="6"/>
        <v>157500</v>
      </c>
      <c r="N36" s="7">
        <v>141750</v>
      </c>
      <c r="O36" s="7">
        <f t="shared" si="7"/>
        <v>127575</v>
      </c>
      <c r="P36" s="4">
        <f t="shared" si="7"/>
        <v>114817.5</v>
      </c>
      <c r="Q36" s="4">
        <f t="shared" si="7"/>
        <v>103335.75</v>
      </c>
      <c r="R36" s="4">
        <v>93002.18</v>
      </c>
      <c r="S36" s="4"/>
      <c r="T36" s="4"/>
      <c r="U36" s="4"/>
      <c r="V36" s="4"/>
      <c r="W36" s="4"/>
      <c r="X36" s="4">
        <f t="shared" si="1"/>
        <v>0</v>
      </c>
      <c r="Y36" s="14" t="s">
        <v>61</v>
      </c>
    </row>
    <row r="37" spans="1:25" s="15" customFormat="1" ht="25.5" hidden="1" x14ac:dyDescent="0.2">
      <c r="A37" s="4" t="s">
        <v>59</v>
      </c>
      <c r="B37" s="4" t="s">
        <v>51</v>
      </c>
      <c r="C37" s="5" t="s">
        <v>60</v>
      </c>
      <c r="D37" s="4" t="s">
        <v>28</v>
      </c>
      <c r="E37" s="12">
        <v>5</v>
      </c>
      <c r="F37" s="13"/>
      <c r="G37" s="7">
        <v>175000</v>
      </c>
      <c r="H37" s="7"/>
      <c r="I37" s="7">
        <v>175000</v>
      </c>
      <c r="J37" s="7">
        <v>175000</v>
      </c>
      <c r="K37" s="7">
        <f t="shared" si="8"/>
        <v>175000</v>
      </c>
      <c r="L37" s="7">
        <f t="shared" si="8"/>
        <v>175000</v>
      </c>
      <c r="M37" s="7">
        <f t="shared" si="6"/>
        <v>157500</v>
      </c>
      <c r="N37" s="7">
        <v>141750</v>
      </c>
      <c r="O37" s="7">
        <f t="shared" si="7"/>
        <v>127575</v>
      </c>
      <c r="P37" s="4">
        <f t="shared" si="7"/>
        <v>114817.5</v>
      </c>
      <c r="Q37" s="4">
        <f t="shared" si="7"/>
        <v>103335.75</v>
      </c>
      <c r="R37" s="4">
        <v>93002.18</v>
      </c>
      <c r="S37" s="4"/>
      <c r="T37" s="4"/>
      <c r="U37" s="4"/>
      <c r="V37" s="4"/>
      <c r="W37" s="4"/>
      <c r="X37" s="4">
        <f t="shared" si="1"/>
        <v>0</v>
      </c>
      <c r="Y37" s="14" t="s">
        <v>61</v>
      </c>
    </row>
    <row r="38" spans="1:25" s="15" customFormat="1" ht="25.5" hidden="1" x14ac:dyDescent="0.2">
      <c r="A38" s="4" t="s">
        <v>59</v>
      </c>
      <c r="B38" s="4" t="s">
        <v>51</v>
      </c>
      <c r="C38" s="5" t="s">
        <v>60</v>
      </c>
      <c r="D38" s="4" t="s">
        <v>28</v>
      </c>
      <c r="E38" s="12">
        <v>5</v>
      </c>
      <c r="F38" s="13"/>
      <c r="G38" s="7">
        <v>175000</v>
      </c>
      <c r="H38" s="7"/>
      <c r="I38" s="7">
        <v>175000</v>
      </c>
      <c r="J38" s="7">
        <v>175000</v>
      </c>
      <c r="K38" s="7">
        <f t="shared" si="8"/>
        <v>175000</v>
      </c>
      <c r="L38" s="7">
        <f t="shared" si="8"/>
        <v>175000</v>
      </c>
      <c r="M38" s="7">
        <f t="shared" si="6"/>
        <v>157500</v>
      </c>
      <c r="N38" s="7">
        <v>141750</v>
      </c>
      <c r="O38" s="7">
        <f t="shared" si="7"/>
        <v>127575</v>
      </c>
      <c r="P38" s="4">
        <f t="shared" si="7"/>
        <v>114817.5</v>
      </c>
      <c r="Q38" s="4">
        <f t="shared" si="7"/>
        <v>103335.75</v>
      </c>
      <c r="R38" s="4">
        <v>93002.18</v>
      </c>
      <c r="S38" s="4"/>
      <c r="T38" s="4"/>
      <c r="U38" s="4"/>
      <c r="V38" s="4"/>
      <c r="W38" s="4"/>
      <c r="X38" s="4">
        <f t="shared" si="1"/>
        <v>0</v>
      </c>
      <c r="Y38" s="14" t="s">
        <v>61</v>
      </c>
    </row>
    <row r="39" spans="1:25" s="15" customFormat="1" ht="25.5" hidden="1" x14ac:dyDescent="0.2">
      <c r="A39" s="4" t="s">
        <v>59</v>
      </c>
      <c r="B39" s="4" t="s">
        <v>51</v>
      </c>
      <c r="C39" s="5" t="s">
        <v>60</v>
      </c>
      <c r="D39" s="4" t="s">
        <v>28</v>
      </c>
      <c r="E39" s="12">
        <v>5</v>
      </c>
      <c r="F39" s="13"/>
      <c r="G39" s="7">
        <v>175000</v>
      </c>
      <c r="H39" s="7"/>
      <c r="I39" s="7">
        <v>175000</v>
      </c>
      <c r="J39" s="7">
        <v>175000</v>
      </c>
      <c r="K39" s="7">
        <f t="shared" si="8"/>
        <v>175000</v>
      </c>
      <c r="L39" s="7">
        <f t="shared" si="8"/>
        <v>175000</v>
      </c>
      <c r="M39" s="7">
        <f t="shared" si="6"/>
        <v>157500</v>
      </c>
      <c r="N39" s="7">
        <v>141750</v>
      </c>
      <c r="O39" s="7">
        <f t="shared" si="7"/>
        <v>127575</v>
      </c>
      <c r="P39" s="4">
        <f t="shared" si="7"/>
        <v>114817.5</v>
      </c>
      <c r="Q39" s="4">
        <f t="shared" si="7"/>
        <v>103335.75</v>
      </c>
      <c r="R39" s="4">
        <v>93002.18</v>
      </c>
      <c r="S39" s="4"/>
      <c r="T39" s="4"/>
      <c r="U39" s="4"/>
      <c r="V39" s="4"/>
      <c r="W39" s="4"/>
      <c r="X39" s="4">
        <f t="shared" si="1"/>
        <v>0</v>
      </c>
      <c r="Y39" s="14" t="s">
        <v>61</v>
      </c>
    </row>
    <row r="40" spans="1:25" s="15" customFormat="1" ht="25.5" hidden="1" x14ac:dyDescent="0.2">
      <c r="A40" s="4" t="s">
        <v>59</v>
      </c>
      <c r="B40" s="4" t="s">
        <v>51</v>
      </c>
      <c r="C40" s="5" t="s">
        <v>60</v>
      </c>
      <c r="D40" s="4" t="s">
        <v>28</v>
      </c>
      <c r="E40" s="12">
        <v>10</v>
      </c>
      <c r="F40" s="13"/>
      <c r="G40" s="7">
        <v>175000</v>
      </c>
      <c r="H40" s="7"/>
      <c r="I40" s="7">
        <v>175000</v>
      </c>
      <c r="J40" s="7">
        <v>175000</v>
      </c>
      <c r="K40" s="7">
        <f t="shared" si="8"/>
        <v>175000</v>
      </c>
      <c r="L40" s="7">
        <f t="shared" si="8"/>
        <v>175000</v>
      </c>
      <c r="M40" s="7">
        <f t="shared" si="6"/>
        <v>157500</v>
      </c>
      <c r="N40" s="7">
        <v>141750</v>
      </c>
      <c r="O40" s="7">
        <f t="shared" si="7"/>
        <v>127575</v>
      </c>
      <c r="P40" s="4">
        <f t="shared" si="7"/>
        <v>114817.5</v>
      </c>
      <c r="Q40" s="4">
        <f t="shared" si="7"/>
        <v>103335.75</v>
      </c>
      <c r="R40" s="4">
        <v>93002.18</v>
      </c>
      <c r="S40" s="4"/>
      <c r="T40" s="4"/>
      <c r="U40" s="4"/>
      <c r="V40" s="4"/>
      <c r="W40" s="4"/>
      <c r="X40" s="4">
        <f t="shared" si="1"/>
        <v>0</v>
      </c>
      <c r="Y40" s="14" t="s">
        <v>61</v>
      </c>
    </row>
    <row r="41" spans="1:25" s="15" customFormat="1" ht="25.5" hidden="1" x14ac:dyDescent="0.2">
      <c r="A41" s="4" t="s">
        <v>59</v>
      </c>
      <c r="B41" s="4" t="s">
        <v>51</v>
      </c>
      <c r="C41" s="5" t="s">
        <v>60</v>
      </c>
      <c r="D41" s="4" t="s">
        <v>28</v>
      </c>
      <c r="E41" s="12">
        <v>10</v>
      </c>
      <c r="F41" s="13"/>
      <c r="G41" s="7">
        <v>175000</v>
      </c>
      <c r="H41" s="7"/>
      <c r="I41" s="7">
        <v>175000</v>
      </c>
      <c r="J41" s="7">
        <v>175000</v>
      </c>
      <c r="K41" s="7">
        <f t="shared" si="8"/>
        <v>175000</v>
      </c>
      <c r="L41" s="7">
        <f t="shared" si="8"/>
        <v>175000</v>
      </c>
      <c r="M41" s="7">
        <f t="shared" si="6"/>
        <v>157500</v>
      </c>
      <c r="N41" s="7">
        <v>141750</v>
      </c>
      <c r="O41" s="7">
        <f t="shared" si="7"/>
        <v>127575</v>
      </c>
      <c r="P41" s="4">
        <f t="shared" si="7"/>
        <v>114817.5</v>
      </c>
      <c r="Q41" s="4">
        <f t="shared" si="7"/>
        <v>103335.75</v>
      </c>
      <c r="R41" s="4">
        <v>93002.18</v>
      </c>
      <c r="S41" s="4"/>
      <c r="T41" s="4"/>
      <c r="U41" s="4"/>
      <c r="V41" s="4"/>
      <c r="W41" s="4"/>
      <c r="X41" s="4">
        <f t="shared" si="1"/>
        <v>0</v>
      </c>
      <c r="Y41" s="14" t="s">
        <v>61</v>
      </c>
    </row>
    <row r="42" spans="1:25" s="15" customFormat="1" ht="25.5" hidden="1" x14ac:dyDescent="0.2">
      <c r="A42" s="4" t="s">
        <v>59</v>
      </c>
      <c r="B42" s="4" t="s">
        <v>51</v>
      </c>
      <c r="C42" s="5" t="s">
        <v>60</v>
      </c>
      <c r="D42" s="4" t="s">
        <v>28</v>
      </c>
      <c r="E42" s="12">
        <v>10</v>
      </c>
      <c r="F42" s="13"/>
      <c r="G42" s="7">
        <v>175000</v>
      </c>
      <c r="H42" s="7"/>
      <c r="I42" s="7">
        <v>175000</v>
      </c>
      <c r="J42" s="7">
        <v>175000</v>
      </c>
      <c r="K42" s="7">
        <f t="shared" si="8"/>
        <v>175000</v>
      </c>
      <c r="L42" s="7">
        <f t="shared" si="8"/>
        <v>175000</v>
      </c>
      <c r="M42" s="7">
        <f t="shared" si="6"/>
        <v>157500</v>
      </c>
      <c r="N42" s="7">
        <v>141750</v>
      </c>
      <c r="O42" s="7">
        <f t="shared" si="7"/>
        <v>127575</v>
      </c>
      <c r="P42" s="4">
        <f t="shared" si="7"/>
        <v>114817.5</v>
      </c>
      <c r="Q42" s="4">
        <f t="shared" si="7"/>
        <v>103335.75</v>
      </c>
      <c r="R42" s="4">
        <v>93002.18</v>
      </c>
      <c r="S42" s="4"/>
      <c r="T42" s="4"/>
      <c r="U42" s="4"/>
      <c r="V42" s="4"/>
      <c r="W42" s="4"/>
      <c r="X42" s="4">
        <f t="shared" si="1"/>
        <v>0</v>
      </c>
      <c r="Y42" s="14" t="s">
        <v>61</v>
      </c>
    </row>
    <row r="43" spans="1:25" s="15" customFormat="1" ht="25.5" hidden="1" x14ac:dyDescent="0.2">
      <c r="A43" s="4" t="s">
        <v>59</v>
      </c>
      <c r="B43" s="4" t="s">
        <v>51</v>
      </c>
      <c r="C43" s="5" t="s">
        <v>60</v>
      </c>
      <c r="D43" s="4" t="s">
        <v>28</v>
      </c>
      <c r="E43" s="12">
        <v>10</v>
      </c>
      <c r="F43" s="13"/>
      <c r="G43" s="7">
        <v>175000</v>
      </c>
      <c r="H43" s="7"/>
      <c r="I43" s="7">
        <v>175000</v>
      </c>
      <c r="J43" s="7">
        <v>175000</v>
      </c>
      <c r="K43" s="7">
        <f t="shared" si="8"/>
        <v>175000</v>
      </c>
      <c r="L43" s="7">
        <f t="shared" si="8"/>
        <v>175000</v>
      </c>
      <c r="M43" s="7">
        <f t="shared" si="6"/>
        <v>157500</v>
      </c>
      <c r="N43" s="7">
        <v>141750</v>
      </c>
      <c r="O43" s="7">
        <f t="shared" si="7"/>
        <v>127575</v>
      </c>
      <c r="P43" s="4">
        <f t="shared" si="7"/>
        <v>114817.5</v>
      </c>
      <c r="Q43" s="4">
        <f t="shared" si="7"/>
        <v>103335.75</v>
      </c>
      <c r="R43" s="4">
        <v>93002.18</v>
      </c>
      <c r="S43" s="4"/>
      <c r="T43" s="4"/>
      <c r="U43" s="4"/>
      <c r="V43" s="4"/>
      <c r="W43" s="4"/>
      <c r="X43" s="4">
        <f t="shared" si="1"/>
        <v>0</v>
      </c>
      <c r="Y43" s="14" t="s">
        <v>61</v>
      </c>
    </row>
    <row r="44" spans="1:25" s="15" customFormat="1" ht="25.5" hidden="1" x14ac:dyDescent="0.2">
      <c r="A44" s="4" t="s">
        <v>59</v>
      </c>
      <c r="B44" s="4" t="s">
        <v>51</v>
      </c>
      <c r="C44" s="5" t="s">
        <v>60</v>
      </c>
      <c r="D44" s="4" t="s">
        <v>28</v>
      </c>
      <c r="E44" s="12">
        <v>10</v>
      </c>
      <c r="F44" s="13"/>
      <c r="G44" s="7">
        <v>175000</v>
      </c>
      <c r="H44" s="7"/>
      <c r="I44" s="7">
        <v>175000</v>
      </c>
      <c r="J44" s="7">
        <v>175000</v>
      </c>
      <c r="K44" s="7">
        <f t="shared" si="8"/>
        <v>175000</v>
      </c>
      <c r="L44" s="7">
        <f t="shared" si="8"/>
        <v>175000</v>
      </c>
      <c r="M44" s="7">
        <f t="shared" si="6"/>
        <v>157500</v>
      </c>
      <c r="N44" s="7">
        <v>141750</v>
      </c>
      <c r="O44" s="7">
        <f t="shared" si="7"/>
        <v>127575</v>
      </c>
      <c r="P44" s="4">
        <f t="shared" si="7"/>
        <v>114817.5</v>
      </c>
      <c r="Q44" s="4">
        <f t="shared" si="7"/>
        <v>103335.75</v>
      </c>
      <c r="R44" s="4">
        <v>93002.18</v>
      </c>
      <c r="S44" s="4"/>
      <c r="T44" s="4"/>
      <c r="U44" s="4"/>
      <c r="V44" s="4"/>
      <c r="W44" s="4"/>
      <c r="X44" s="4">
        <f t="shared" si="1"/>
        <v>0</v>
      </c>
      <c r="Y44" s="14" t="s">
        <v>61</v>
      </c>
    </row>
    <row r="45" spans="1:25" s="15" customFormat="1" ht="25.5" hidden="1" x14ac:dyDescent="0.2">
      <c r="A45" s="4" t="s">
        <v>59</v>
      </c>
      <c r="B45" s="4" t="s">
        <v>51</v>
      </c>
      <c r="C45" s="5" t="s">
        <v>60</v>
      </c>
      <c r="D45" s="4" t="s">
        <v>28</v>
      </c>
      <c r="E45" s="12">
        <v>20</v>
      </c>
      <c r="F45" s="13"/>
      <c r="G45" s="7">
        <v>175000</v>
      </c>
      <c r="H45" s="7"/>
      <c r="I45" s="7">
        <v>175000</v>
      </c>
      <c r="J45" s="7">
        <v>175000</v>
      </c>
      <c r="K45" s="7">
        <f t="shared" si="8"/>
        <v>175000</v>
      </c>
      <c r="L45" s="7">
        <f t="shared" si="8"/>
        <v>175000</v>
      </c>
      <c r="M45" s="7">
        <f t="shared" si="6"/>
        <v>157500</v>
      </c>
      <c r="N45" s="7">
        <v>141750</v>
      </c>
      <c r="O45" s="7">
        <f t="shared" si="7"/>
        <v>127575</v>
      </c>
      <c r="P45" s="4">
        <f t="shared" si="7"/>
        <v>114817.5</v>
      </c>
      <c r="Q45" s="4">
        <f t="shared" si="7"/>
        <v>103335.75</v>
      </c>
      <c r="R45" s="4">
        <v>93002.18</v>
      </c>
      <c r="S45" s="4"/>
      <c r="T45" s="4"/>
      <c r="U45" s="4"/>
      <c r="V45" s="4"/>
      <c r="W45" s="4"/>
      <c r="X45" s="4">
        <f t="shared" si="1"/>
        <v>0</v>
      </c>
      <c r="Y45" s="14" t="s">
        <v>61</v>
      </c>
    </row>
    <row r="46" spans="1:25" s="15" customFormat="1" ht="25.5" hidden="1" x14ac:dyDescent="0.2">
      <c r="A46" s="4" t="s">
        <v>59</v>
      </c>
      <c r="B46" s="4" t="s">
        <v>51</v>
      </c>
      <c r="C46" s="5" t="s">
        <v>60</v>
      </c>
      <c r="D46" s="4" t="s">
        <v>28</v>
      </c>
      <c r="E46" s="16">
        <v>19.390999999999998</v>
      </c>
      <c r="F46" s="13"/>
      <c r="G46" s="7">
        <v>175000</v>
      </c>
      <c r="H46" s="7"/>
      <c r="I46" s="7">
        <v>175000</v>
      </c>
      <c r="J46" s="7">
        <v>175000</v>
      </c>
      <c r="K46" s="7">
        <f t="shared" si="8"/>
        <v>175000</v>
      </c>
      <c r="L46" s="7">
        <f t="shared" si="8"/>
        <v>175000</v>
      </c>
      <c r="M46" s="7">
        <f t="shared" si="6"/>
        <v>157500</v>
      </c>
      <c r="N46" s="7">
        <v>141750</v>
      </c>
      <c r="O46" s="7">
        <f t="shared" si="7"/>
        <v>127575</v>
      </c>
      <c r="P46" s="4">
        <f t="shared" si="7"/>
        <v>114817.5</v>
      </c>
      <c r="Q46" s="4">
        <f t="shared" si="7"/>
        <v>103335.75</v>
      </c>
      <c r="R46" s="4">
        <v>93002.18</v>
      </c>
      <c r="S46" s="4"/>
      <c r="T46" s="4"/>
      <c r="U46" s="4"/>
      <c r="V46" s="4"/>
      <c r="W46" s="4"/>
      <c r="X46" s="4">
        <f t="shared" si="1"/>
        <v>0</v>
      </c>
      <c r="Y46" s="14" t="s">
        <v>61</v>
      </c>
    </row>
    <row r="47" spans="1:25" ht="25.5" x14ac:dyDescent="0.2">
      <c r="A47" s="4" t="s">
        <v>62</v>
      </c>
      <c r="B47" s="4" t="s">
        <v>49</v>
      </c>
      <c r="C47" s="5" t="s">
        <v>63</v>
      </c>
      <c r="D47" s="4" t="s">
        <v>28</v>
      </c>
      <c r="E47" s="9">
        <v>18</v>
      </c>
      <c r="F47" s="4"/>
      <c r="G47" s="7">
        <v>575000</v>
      </c>
      <c r="H47" s="7"/>
      <c r="I47" s="7">
        <v>575000</v>
      </c>
      <c r="J47" s="7">
        <v>575000</v>
      </c>
      <c r="K47" s="7">
        <f t="shared" si="8"/>
        <v>575000</v>
      </c>
      <c r="L47" s="7">
        <f t="shared" si="8"/>
        <v>575000</v>
      </c>
      <c r="M47" s="7">
        <f t="shared" si="6"/>
        <v>517500</v>
      </c>
      <c r="N47" s="7">
        <v>465750</v>
      </c>
      <c r="O47" s="7">
        <f t="shared" ref="O47:R62" si="9">N47-(N47*10%)</f>
        <v>419175</v>
      </c>
      <c r="P47" s="4">
        <f t="shared" si="9"/>
        <v>377257.5</v>
      </c>
      <c r="Q47" s="4">
        <f t="shared" si="9"/>
        <v>339531.75</v>
      </c>
      <c r="R47" s="4">
        <f t="shared" si="9"/>
        <v>305578.57500000001</v>
      </c>
      <c r="S47" s="4">
        <f>R47</f>
        <v>305578.57500000001</v>
      </c>
      <c r="T47" s="4">
        <f>S47</f>
        <v>305578.57500000001</v>
      </c>
      <c r="U47" s="4">
        <f>T47</f>
        <v>305578.57500000001</v>
      </c>
      <c r="V47" s="4"/>
      <c r="W47" s="4">
        <v>575000</v>
      </c>
      <c r="X47" s="4">
        <f t="shared" si="1"/>
        <v>10350000</v>
      </c>
      <c r="Y47" s="10" t="s">
        <v>64</v>
      </c>
    </row>
    <row r="48" spans="1:25" ht="25.5" x14ac:dyDescent="0.2">
      <c r="A48" s="4" t="s">
        <v>62</v>
      </c>
      <c r="B48" s="4" t="s">
        <v>51</v>
      </c>
      <c r="C48" s="5" t="s">
        <v>63</v>
      </c>
      <c r="D48" s="4" t="s">
        <v>28</v>
      </c>
      <c r="E48" s="9">
        <v>40.200000000000003</v>
      </c>
      <c r="F48" s="4"/>
      <c r="G48" s="7">
        <v>575000</v>
      </c>
      <c r="H48" s="7"/>
      <c r="I48" s="7">
        <v>575000</v>
      </c>
      <c r="J48" s="7">
        <v>575000</v>
      </c>
      <c r="K48" s="7">
        <f t="shared" si="8"/>
        <v>575000</v>
      </c>
      <c r="L48" s="7">
        <f t="shared" si="8"/>
        <v>575000</v>
      </c>
      <c r="M48" s="7">
        <f t="shared" si="6"/>
        <v>517500</v>
      </c>
      <c r="N48" s="7">
        <v>465750</v>
      </c>
      <c r="O48" s="7">
        <f t="shared" si="9"/>
        <v>419175</v>
      </c>
      <c r="P48" s="4">
        <f t="shared" si="9"/>
        <v>377257.5</v>
      </c>
      <c r="Q48" s="4">
        <f t="shared" si="9"/>
        <v>339531.75</v>
      </c>
      <c r="R48" s="4">
        <f t="shared" si="9"/>
        <v>305578.57500000001</v>
      </c>
      <c r="S48" s="4">
        <f t="shared" ref="S48:U62" si="10">R48</f>
        <v>305578.57500000001</v>
      </c>
      <c r="T48" s="4">
        <f t="shared" si="10"/>
        <v>305578.57500000001</v>
      </c>
      <c r="U48" s="4">
        <f t="shared" si="10"/>
        <v>305578.57500000001</v>
      </c>
      <c r="V48" s="4"/>
      <c r="W48" s="4">
        <v>575000</v>
      </c>
      <c r="X48" s="4">
        <f t="shared" si="1"/>
        <v>23115000</v>
      </c>
      <c r="Y48" s="10" t="s">
        <v>64</v>
      </c>
    </row>
    <row r="49" spans="1:25" ht="25.5" customHeight="1" x14ac:dyDescent="0.2">
      <c r="A49" s="4" t="s">
        <v>65</v>
      </c>
      <c r="B49" s="4" t="s">
        <v>44</v>
      </c>
      <c r="C49" s="5" t="s">
        <v>66</v>
      </c>
      <c r="D49" s="4" t="s">
        <v>28</v>
      </c>
      <c r="E49" s="9">
        <v>70</v>
      </c>
      <c r="F49" s="4"/>
      <c r="G49" s="7">
        <v>567000</v>
      </c>
      <c r="H49" s="7"/>
      <c r="I49" s="7">
        <v>567000</v>
      </c>
      <c r="J49" s="7">
        <v>567000</v>
      </c>
      <c r="K49" s="7">
        <f t="shared" si="8"/>
        <v>567000</v>
      </c>
      <c r="L49" s="7">
        <f t="shared" si="8"/>
        <v>567000</v>
      </c>
      <c r="M49" s="7">
        <f t="shared" si="6"/>
        <v>510300</v>
      </c>
      <c r="N49" s="7">
        <v>459270</v>
      </c>
      <c r="O49" s="7">
        <f t="shared" si="9"/>
        <v>413343</v>
      </c>
      <c r="P49" s="4">
        <f t="shared" si="9"/>
        <v>372008.7</v>
      </c>
      <c r="Q49" s="4">
        <f t="shared" si="9"/>
        <v>334807.83</v>
      </c>
      <c r="R49" s="4">
        <f t="shared" si="9"/>
        <v>301327.04700000002</v>
      </c>
      <c r="S49" s="4">
        <f t="shared" si="10"/>
        <v>301327.04700000002</v>
      </c>
      <c r="T49" s="4">
        <f t="shared" si="10"/>
        <v>301327.04700000002</v>
      </c>
      <c r="U49" s="4">
        <f t="shared" si="10"/>
        <v>301327.04700000002</v>
      </c>
      <c r="V49" s="4"/>
      <c r="W49" s="4">
        <v>567000</v>
      </c>
      <c r="X49" s="4">
        <f t="shared" si="1"/>
        <v>39690000</v>
      </c>
      <c r="Y49" s="10" t="s">
        <v>64</v>
      </c>
    </row>
    <row r="50" spans="1:25" ht="25.5" x14ac:dyDescent="0.2">
      <c r="A50" s="4" t="s">
        <v>62</v>
      </c>
      <c r="B50" s="4" t="s">
        <v>67</v>
      </c>
      <c r="C50" s="5" t="s">
        <v>66</v>
      </c>
      <c r="D50" s="4" t="s">
        <v>28</v>
      </c>
      <c r="E50" s="9">
        <v>7.39</v>
      </c>
      <c r="F50" s="4"/>
      <c r="G50" s="7">
        <v>567000</v>
      </c>
      <c r="H50" s="7"/>
      <c r="I50" s="7">
        <v>567000</v>
      </c>
      <c r="J50" s="7">
        <v>567000</v>
      </c>
      <c r="K50" s="7">
        <f t="shared" si="8"/>
        <v>567000</v>
      </c>
      <c r="L50" s="7">
        <f t="shared" si="8"/>
        <v>567000</v>
      </c>
      <c r="M50" s="7">
        <f t="shared" si="6"/>
        <v>510300</v>
      </c>
      <c r="N50" s="7">
        <v>459270</v>
      </c>
      <c r="O50" s="7">
        <f t="shared" si="9"/>
        <v>413343</v>
      </c>
      <c r="P50" s="4">
        <f>O50-(O50*10%)</f>
        <v>372008.7</v>
      </c>
      <c r="Q50" s="4">
        <f>P50-(P50*10%)</f>
        <v>334807.83</v>
      </c>
      <c r="R50" s="4">
        <f>Q50-(Q50*10%)</f>
        <v>301327.04700000002</v>
      </c>
      <c r="S50" s="4">
        <f t="shared" si="10"/>
        <v>301327.04700000002</v>
      </c>
      <c r="T50" s="4">
        <f t="shared" si="10"/>
        <v>301327.04700000002</v>
      </c>
      <c r="U50" s="4">
        <f t="shared" si="10"/>
        <v>301327.04700000002</v>
      </c>
      <c r="V50" s="4"/>
      <c r="W50" s="4">
        <v>567000</v>
      </c>
      <c r="X50" s="4">
        <f t="shared" si="1"/>
        <v>4190130</v>
      </c>
      <c r="Y50" s="10" t="s">
        <v>64</v>
      </c>
    </row>
    <row r="51" spans="1:25" ht="25.5" x14ac:dyDescent="0.2">
      <c r="A51" s="4" t="s">
        <v>62</v>
      </c>
      <c r="B51" s="4" t="s">
        <v>49</v>
      </c>
      <c r="C51" s="5" t="s">
        <v>63</v>
      </c>
      <c r="D51" s="4" t="s">
        <v>28</v>
      </c>
      <c r="E51" s="6">
        <v>42</v>
      </c>
      <c r="F51" s="4"/>
      <c r="G51" s="7">
        <v>575000</v>
      </c>
      <c r="H51" s="7"/>
      <c r="I51" s="7">
        <v>575000</v>
      </c>
      <c r="J51" s="7">
        <v>575000</v>
      </c>
      <c r="K51" s="7">
        <f t="shared" si="8"/>
        <v>575000</v>
      </c>
      <c r="L51" s="7">
        <f t="shared" si="8"/>
        <v>575000</v>
      </c>
      <c r="M51" s="7">
        <f t="shared" si="6"/>
        <v>517500</v>
      </c>
      <c r="N51" s="7">
        <v>465750</v>
      </c>
      <c r="O51" s="7">
        <f t="shared" si="9"/>
        <v>419175</v>
      </c>
      <c r="P51" s="4">
        <f t="shared" si="9"/>
        <v>377257.5</v>
      </c>
      <c r="Q51" s="4">
        <f t="shared" si="9"/>
        <v>339531.75</v>
      </c>
      <c r="R51" s="4">
        <f>Q51-(Q51*10%)</f>
        <v>305578.57500000001</v>
      </c>
      <c r="S51" s="4">
        <f t="shared" si="10"/>
        <v>305578.57500000001</v>
      </c>
      <c r="T51" s="4">
        <f t="shared" si="10"/>
        <v>305578.57500000001</v>
      </c>
      <c r="U51" s="4">
        <f t="shared" si="10"/>
        <v>305578.57500000001</v>
      </c>
      <c r="V51" s="4"/>
      <c r="W51" s="4">
        <v>575000</v>
      </c>
      <c r="X51" s="4">
        <f t="shared" si="1"/>
        <v>24150000</v>
      </c>
      <c r="Y51" s="10" t="s">
        <v>68</v>
      </c>
    </row>
    <row r="52" spans="1:25" ht="25.5" x14ac:dyDescent="0.2">
      <c r="A52" s="4" t="s">
        <v>62</v>
      </c>
      <c r="B52" s="4" t="s">
        <v>51</v>
      </c>
      <c r="C52" s="5" t="s">
        <v>63</v>
      </c>
      <c r="D52" s="4" t="s">
        <v>28</v>
      </c>
      <c r="E52" s="6">
        <v>29.8</v>
      </c>
      <c r="F52" s="4"/>
      <c r="G52" s="7">
        <v>575000</v>
      </c>
      <c r="H52" s="7"/>
      <c r="I52" s="7">
        <v>575000</v>
      </c>
      <c r="J52" s="7">
        <v>575000</v>
      </c>
      <c r="K52" s="7">
        <f t="shared" si="8"/>
        <v>575000</v>
      </c>
      <c r="L52" s="7">
        <f t="shared" si="8"/>
        <v>575000</v>
      </c>
      <c r="M52" s="7">
        <f t="shared" si="6"/>
        <v>517500</v>
      </c>
      <c r="N52" s="7">
        <v>465750</v>
      </c>
      <c r="O52" s="7">
        <f t="shared" si="9"/>
        <v>419175</v>
      </c>
      <c r="P52" s="4">
        <f t="shared" si="9"/>
        <v>377257.5</v>
      </c>
      <c r="Q52" s="4">
        <f t="shared" si="9"/>
        <v>339531.75</v>
      </c>
      <c r="R52" s="4">
        <f>Q52-(Q52*10%)</f>
        <v>305578.57500000001</v>
      </c>
      <c r="S52" s="4">
        <f t="shared" si="10"/>
        <v>305578.57500000001</v>
      </c>
      <c r="T52" s="4">
        <f t="shared" si="10"/>
        <v>305578.57500000001</v>
      </c>
      <c r="U52" s="4">
        <f t="shared" si="10"/>
        <v>305578.57500000001</v>
      </c>
      <c r="V52" s="4"/>
      <c r="W52" s="4">
        <v>575000</v>
      </c>
      <c r="X52" s="4">
        <f t="shared" si="1"/>
        <v>17135000</v>
      </c>
      <c r="Y52" s="10" t="s">
        <v>68</v>
      </c>
    </row>
    <row r="53" spans="1:25" ht="25.5" x14ac:dyDescent="0.2">
      <c r="A53" s="4" t="s">
        <v>62</v>
      </c>
      <c r="B53" s="4" t="s">
        <v>67</v>
      </c>
      <c r="C53" s="5" t="s">
        <v>66</v>
      </c>
      <c r="D53" s="4" t="s">
        <v>28</v>
      </c>
      <c r="E53" s="6">
        <v>50</v>
      </c>
      <c r="F53" s="4"/>
      <c r="G53" s="7">
        <v>567000</v>
      </c>
      <c r="H53" s="7"/>
      <c r="I53" s="7">
        <v>567000</v>
      </c>
      <c r="J53" s="7">
        <v>567000</v>
      </c>
      <c r="K53" s="7">
        <f t="shared" si="8"/>
        <v>567000</v>
      </c>
      <c r="L53" s="7">
        <f t="shared" si="8"/>
        <v>567000</v>
      </c>
      <c r="M53" s="7">
        <f t="shared" si="6"/>
        <v>510300</v>
      </c>
      <c r="N53" s="7">
        <v>459270</v>
      </c>
      <c r="O53" s="7">
        <f t="shared" si="9"/>
        <v>413343</v>
      </c>
      <c r="P53" s="4">
        <f t="shared" si="9"/>
        <v>372008.7</v>
      </c>
      <c r="Q53" s="4">
        <f t="shared" si="9"/>
        <v>334807.83</v>
      </c>
      <c r="R53" s="4">
        <v>301327.05</v>
      </c>
      <c r="S53" s="4">
        <f t="shared" si="10"/>
        <v>301327.05</v>
      </c>
      <c r="T53" s="4">
        <f t="shared" si="10"/>
        <v>301327.05</v>
      </c>
      <c r="U53" s="4">
        <f t="shared" si="10"/>
        <v>301327.05</v>
      </c>
      <c r="V53" s="4"/>
      <c r="W53" s="4">
        <v>567000</v>
      </c>
      <c r="X53" s="4">
        <f t="shared" si="1"/>
        <v>28350000</v>
      </c>
      <c r="Y53" s="10" t="s">
        <v>68</v>
      </c>
    </row>
    <row r="54" spans="1:25" ht="25.5" x14ac:dyDescent="0.2">
      <c r="A54" s="4" t="s">
        <v>69</v>
      </c>
      <c r="B54" s="4" t="s">
        <v>51</v>
      </c>
      <c r="C54" s="5" t="s">
        <v>70</v>
      </c>
      <c r="D54" s="9" t="s">
        <v>57</v>
      </c>
      <c r="E54" s="6">
        <f>414+0.45</f>
        <v>414.45</v>
      </c>
      <c r="F54" s="4"/>
      <c r="G54" s="7">
        <v>416640</v>
      </c>
      <c r="H54" s="7"/>
      <c r="I54" s="7">
        <v>416640</v>
      </c>
      <c r="J54" s="7">
        <v>416640</v>
      </c>
      <c r="K54" s="7">
        <f t="shared" si="8"/>
        <v>416640</v>
      </c>
      <c r="L54" s="7">
        <f t="shared" si="8"/>
        <v>416640</v>
      </c>
      <c r="M54" s="7">
        <f t="shared" si="6"/>
        <v>374976</v>
      </c>
      <c r="N54" s="7">
        <v>337478.40000000002</v>
      </c>
      <c r="O54" s="7">
        <f t="shared" si="9"/>
        <v>303730.56</v>
      </c>
      <c r="P54" s="4">
        <f>O54-(O54*10%)</f>
        <v>273357.50400000002</v>
      </c>
      <c r="Q54" s="4">
        <f>P54-(P54*10%)</f>
        <v>246021.7536</v>
      </c>
      <c r="R54" s="4">
        <f>Q54-(Q54*10%)</f>
        <v>221419.57824</v>
      </c>
      <c r="S54" s="4">
        <f t="shared" si="10"/>
        <v>221419.57824</v>
      </c>
      <c r="T54" s="4">
        <f t="shared" si="10"/>
        <v>221419.57824</v>
      </c>
      <c r="U54" s="4">
        <f t="shared" si="10"/>
        <v>221419.57824</v>
      </c>
      <c r="V54" s="4"/>
      <c r="W54" s="4">
        <v>416640</v>
      </c>
      <c r="X54" s="4">
        <f t="shared" si="1"/>
        <v>172676448</v>
      </c>
      <c r="Y54" s="10" t="s">
        <v>71</v>
      </c>
    </row>
    <row r="55" spans="1:25" ht="25.5" x14ac:dyDescent="0.2">
      <c r="A55" s="4" t="s">
        <v>69</v>
      </c>
      <c r="B55" s="4" t="s">
        <v>49</v>
      </c>
      <c r="C55" s="5" t="s">
        <v>72</v>
      </c>
      <c r="D55" s="9" t="s">
        <v>57</v>
      </c>
      <c r="E55" s="6">
        <v>444.6</v>
      </c>
      <c r="F55" s="4"/>
      <c r="G55" s="7">
        <v>416640</v>
      </c>
      <c r="H55" s="7"/>
      <c r="I55" s="7">
        <v>416640</v>
      </c>
      <c r="J55" s="7">
        <v>416640</v>
      </c>
      <c r="K55" s="7">
        <f t="shared" si="8"/>
        <v>416640</v>
      </c>
      <c r="L55" s="7">
        <f t="shared" si="8"/>
        <v>416640</v>
      </c>
      <c r="M55" s="7">
        <f t="shared" si="6"/>
        <v>374976</v>
      </c>
      <c r="N55" s="7">
        <v>337478.40000000002</v>
      </c>
      <c r="O55" s="7">
        <f t="shared" si="9"/>
        <v>303730.56</v>
      </c>
      <c r="P55" s="4">
        <v>273357.5</v>
      </c>
      <c r="Q55" s="4">
        <f>P55-(P55*10%)</f>
        <v>246021.75</v>
      </c>
      <c r="R55" s="4">
        <v>221419.58</v>
      </c>
      <c r="S55" s="4">
        <f t="shared" si="10"/>
        <v>221419.58</v>
      </c>
      <c r="T55" s="4">
        <f t="shared" si="10"/>
        <v>221419.58</v>
      </c>
      <c r="U55" s="4">
        <f t="shared" si="10"/>
        <v>221419.58</v>
      </c>
      <c r="V55" s="4"/>
      <c r="W55" s="4">
        <v>416640</v>
      </c>
      <c r="X55" s="4">
        <f t="shared" si="1"/>
        <v>185238144</v>
      </c>
      <c r="Y55" s="10" t="s">
        <v>71</v>
      </c>
    </row>
    <row r="56" spans="1:25" ht="25.5" x14ac:dyDescent="0.2">
      <c r="A56" s="4" t="s">
        <v>69</v>
      </c>
      <c r="B56" s="4" t="s">
        <v>49</v>
      </c>
      <c r="C56" s="5" t="s">
        <v>72</v>
      </c>
      <c r="D56" s="9" t="s">
        <v>57</v>
      </c>
      <c r="E56" s="6">
        <v>449.8</v>
      </c>
      <c r="F56" s="4"/>
      <c r="G56" s="7">
        <v>416640</v>
      </c>
      <c r="H56" s="7"/>
      <c r="I56" s="7">
        <v>416640</v>
      </c>
      <c r="J56" s="7">
        <v>416640</v>
      </c>
      <c r="K56" s="7">
        <f t="shared" si="8"/>
        <v>416640</v>
      </c>
      <c r="L56" s="7">
        <f t="shared" si="8"/>
        <v>416640</v>
      </c>
      <c r="M56" s="7">
        <f t="shared" si="6"/>
        <v>374976</v>
      </c>
      <c r="N56" s="7">
        <v>337478.40000000002</v>
      </c>
      <c r="O56" s="7">
        <f t="shared" si="9"/>
        <v>303730.56</v>
      </c>
      <c r="P56" s="4">
        <v>273357.5</v>
      </c>
      <c r="Q56" s="4">
        <f>P56-(P56*10%)</f>
        <v>246021.75</v>
      </c>
      <c r="R56" s="4">
        <v>221419.58</v>
      </c>
      <c r="S56" s="4">
        <f t="shared" si="10"/>
        <v>221419.58</v>
      </c>
      <c r="T56" s="4">
        <f t="shared" si="10"/>
        <v>221419.58</v>
      </c>
      <c r="U56" s="4">
        <f t="shared" si="10"/>
        <v>221419.58</v>
      </c>
      <c r="V56" s="4"/>
      <c r="W56" s="4">
        <v>416640</v>
      </c>
      <c r="X56" s="4">
        <f t="shared" si="1"/>
        <v>187404672</v>
      </c>
      <c r="Y56" s="10" t="s">
        <v>73</v>
      </c>
    </row>
    <row r="57" spans="1:25" ht="25.5" x14ac:dyDescent="0.2">
      <c r="A57" s="4" t="s">
        <v>69</v>
      </c>
      <c r="B57" s="4" t="s">
        <v>51</v>
      </c>
      <c r="C57" s="5" t="s">
        <v>70</v>
      </c>
      <c r="D57" s="9" t="s">
        <v>57</v>
      </c>
      <c r="E57" s="6">
        <v>607.70000000000005</v>
      </c>
      <c r="F57" s="4"/>
      <c r="G57" s="7">
        <v>416640</v>
      </c>
      <c r="H57" s="7"/>
      <c r="I57" s="7">
        <v>416640</v>
      </c>
      <c r="J57" s="7">
        <v>416640</v>
      </c>
      <c r="K57" s="7">
        <f t="shared" si="8"/>
        <v>416640</v>
      </c>
      <c r="L57" s="7">
        <f t="shared" si="8"/>
        <v>416640</v>
      </c>
      <c r="M57" s="7">
        <f t="shared" si="6"/>
        <v>374976</v>
      </c>
      <c r="N57" s="7">
        <v>337478.40000000002</v>
      </c>
      <c r="O57" s="7">
        <f t="shared" si="9"/>
        <v>303730.56</v>
      </c>
      <c r="P57" s="4">
        <v>273357.5</v>
      </c>
      <c r="Q57" s="4">
        <f>P57-(P57*10%)</f>
        <v>246021.75</v>
      </c>
      <c r="R57" s="4">
        <v>221419.58</v>
      </c>
      <c r="S57" s="4">
        <f t="shared" si="10"/>
        <v>221419.58</v>
      </c>
      <c r="T57" s="4">
        <f t="shared" si="10"/>
        <v>221419.58</v>
      </c>
      <c r="U57" s="4">
        <f t="shared" si="10"/>
        <v>221419.58</v>
      </c>
      <c r="V57" s="4"/>
      <c r="W57" s="4">
        <v>416640</v>
      </c>
      <c r="X57" s="4">
        <f t="shared" si="1"/>
        <v>253192128.00000003</v>
      </c>
      <c r="Y57" s="10" t="s">
        <v>73</v>
      </c>
    </row>
    <row r="58" spans="1:25" ht="25.5" x14ac:dyDescent="0.2">
      <c r="A58" s="4" t="s">
        <v>69</v>
      </c>
      <c r="B58" s="4" t="s">
        <v>51</v>
      </c>
      <c r="C58" s="5" t="s">
        <v>70</v>
      </c>
      <c r="D58" s="9" t="s">
        <v>57</v>
      </c>
      <c r="E58" s="6">
        <v>1482.3</v>
      </c>
      <c r="F58" s="4"/>
      <c r="G58" s="7">
        <v>416640</v>
      </c>
      <c r="H58" s="7"/>
      <c r="I58" s="7">
        <v>416640</v>
      </c>
      <c r="J58" s="7">
        <v>416640</v>
      </c>
      <c r="K58" s="7">
        <f t="shared" si="8"/>
        <v>416640</v>
      </c>
      <c r="L58" s="7">
        <f t="shared" si="8"/>
        <v>416640</v>
      </c>
      <c r="M58" s="7">
        <f t="shared" si="6"/>
        <v>374976</v>
      </c>
      <c r="N58" s="7">
        <v>337478.40000000002</v>
      </c>
      <c r="O58" s="7">
        <f t="shared" si="9"/>
        <v>303730.56</v>
      </c>
      <c r="P58" s="4">
        <v>273357.5</v>
      </c>
      <c r="Q58" s="4">
        <f t="shared" ref="Q58:R62" si="11">P58-(P58*10%)</f>
        <v>246021.75</v>
      </c>
      <c r="R58" s="4">
        <v>221419.58</v>
      </c>
      <c r="S58" s="4">
        <f t="shared" si="10"/>
        <v>221419.58</v>
      </c>
      <c r="T58" s="4">
        <f t="shared" si="10"/>
        <v>221419.58</v>
      </c>
      <c r="U58" s="4">
        <f t="shared" si="10"/>
        <v>221419.58</v>
      </c>
      <c r="V58" s="4"/>
      <c r="W58" s="4">
        <v>416640</v>
      </c>
      <c r="X58" s="4">
        <f t="shared" si="1"/>
        <v>617585472</v>
      </c>
      <c r="Y58" s="10" t="s">
        <v>74</v>
      </c>
    </row>
    <row r="59" spans="1:25" ht="25.5" x14ac:dyDescent="0.2">
      <c r="A59" s="4" t="s">
        <v>69</v>
      </c>
      <c r="B59" s="4" t="s">
        <v>49</v>
      </c>
      <c r="C59" s="5" t="s">
        <v>72</v>
      </c>
      <c r="D59" s="9" t="s">
        <v>57</v>
      </c>
      <c r="E59" s="6">
        <v>862.2</v>
      </c>
      <c r="F59" s="4"/>
      <c r="G59" s="7">
        <v>416640</v>
      </c>
      <c r="H59" s="7"/>
      <c r="I59" s="7">
        <v>416640</v>
      </c>
      <c r="J59" s="7">
        <v>416640</v>
      </c>
      <c r="K59" s="7">
        <f t="shared" si="8"/>
        <v>416640</v>
      </c>
      <c r="L59" s="7">
        <f t="shared" si="8"/>
        <v>416640</v>
      </c>
      <c r="M59" s="7">
        <f t="shared" si="6"/>
        <v>374976</v>
      </c>
      <c r="N59" s="7">
        <v>337478.40000000002</v>
      </c>
      <c r="O59" s="7">
        <f t="shared" si="9"/>
        <v>303730.56</v>
      </c>
      <c r="P59" s="4">
        <v>273357.5</v>
      </c>
      <c r="Q59" s="4">
        <f t="shared" si="11"/>
        <v>246021.75</v>
      </c>
      <c r="R59" s="4">
        <v>221419.58</v>
      </c>
      <c r="S59" s="4">
        <f t="shared" si="10"/>
        <v>221419.58</v>
      </c>
      <c r="T59" s="4">
        <f t="shared" si="10"/>
        <v>221419.58</v>
      </c>
      <c r="U59" s="4">
        <f t="shared" si="10"/>
        <v>221419.58</v>
      </c>
      <c r="V59" s="4"/>
      <c r="W59" s="4">
        <v>416640</v>
      </c>
      <c r="X59" s="4">
        <f t="shared" si="1"/>
        <v>359227008</v>
      </c>
      <c r="Y59" s="10" t="s">
        <v>74</v>
      </c>
    </row>
    <row r="60" spans="1:25" ht="25.5" x14ac:dyDescent="0.2">
      <c r="A60" s="4" t="s">
        <v>59</v>
      </c>
      <c r="B60" s="4" t="s">
        <v>49</v>
      </c>
      <c r="C60" s="5" t="s">
        <v>63</v>
      </c>
      <c r="D60" s="9" t="s">
        <v>28</v>
      </c>
      <c r="E60" s="6">
        <v>43</v>
      </c>
      <c r="F60" s="4"/>
      <c r="G60" s="7">
        <v>210000</v>
      </c>
      <c r="H60" s="7"/>
      <c r="I60" s="7">
        <v>210000</v>
      </c>
      <c r="J60" s="7">
        <v>210000</v>
      </c>
      <c r="K60" s="7">
        <f t="shared" si="8"/>
        <v>210000</v>
      </c>
      <c r="L60" s="7">
        <f t="shared" si="8"/>
        <v>210000</v>
      </c>
      <c r="M60" s="7">
        <f t="shared" si="6"/>
        <v>189000</v>
      </c>
      <c r="N60" s="7">
        <v>170100</v>
      </c>
      <c r="O60" s="7">
        <f t="shared" si="9"/>
        <v>153090</v>
      </c>
      <c r="P60" s="4">
        <f>O60-(O60*10%)</f>
        <v>137781</v>
      </c>
      <c r="Q60" s="4">
        <f t="shared" si="11"/>
        <v>124002.9</v>
      </c>
      <c r="R60" s="4">
        <f t="shared" si="11"/>
        <v>111602.60999999999</v>
      </c>
      <c r="S60" s="4">
        <f t="shared" si="10"/>
        <v>111602.60999999999</v>
      </c>
      <c r="T60" s="4">
        <f t="shared" si="10"/>
        <v>111602.60999999999</v>
      </c>
      <c r="U60" s="4">
        <f t="shared" si="10"/>
        <v>111602.60999999999</v>
      </c>
      <c r="V60" s="4"/>
      <c r="W60" s="4">
        <v>210000</v>
      </c>
      <c r="X60" s="4">
        <f t="shared" si="1"/>
        <v>9030000</v>
      </c>
      <c r="Y60" s="10" t="s">
        <v>75</v>
      </c>
    </row>
    <row r="61" spans="1:25" ht="25.5" x14ac:dyDescent="0.2">
      <c r="A61" s="4" t="s">
        <v>59</v>
      </c>
      <c r="B61" s="4" t="s">
        <v>49</v>
      </c>
      <c r="C61" s="5" t="s">
        <v>63</v>
      </c>
      <c r="D61" s="9" t="s">
        <v>28</v>
      </c>
      <c r="E61" s="6">
        <v>7</v>
      </c>
      <c r="F61" s="4"/>
      <c r="G61" s="7">
        <v>210000</v>
      </c>
      <c r="H61" s="7"/>
      <c r="I61" s="7">
        <v>210000</v>
      </c>
      <c r="J61" s="7">
        <v>210000</v>
      </c>
      <c r="K61" s="7">
        <f t="shared" si="8"/>
        <v>210000</v>
      </c>
      <c r="L61" s="7">
        <f t="shared" si="8"/>
        <v>210000</v>
      </c>
      <c r="M61" s="7">
        <f t="shared" si="6"/>
        <v>189000</v>
      </c>
      <c r="N61" s="7">
        <v>170100</v>
      </c>
      <c r="O61" s="7">
        <f t="shared" si="9"/>
        <v>153090</v>
      </c>
      <c r="P61" s="4">
        <f>O61-(O61*10%)</f>
        <v>137781</v>
      </c>
      <c r="Q61" s="4">
        <f t="shared" si="11"/>
        <v>124002.9</v>
      </c>
      <c r="R61" s="4">
        <f t="shared" si="11"/>
        <v>111602.60999999999</v>
      </c>
      <c r="S61" s="4">
        <f t="shared" si="10"/>
        <v>111602.60999999999</v>
      </c>
      <c r="T61" s="4">
        <f t="shared" si="10"/>
        <v>111602.60999999999</v>
      </c>
      <c r="U61" s="4">
        <f t="shared" si="10"/>
        <v>111602.60999999999</v>
      </c>
      <c r="V61" s="4"/>
      <c r="W61" s="4">
        <v>210000</v>
      </c>
      <c r="X61" s="4">
        <f t="shared" si="1"/>
        <v>1470000</v>
      </c>
      <c r="Y61" s="10" t="s">
        <v>76</v>
      </c>
    </row>
    <row r="62" spans="1:25" ht="25.5" x14ac:dyDescent="0.2">
      <c r="A62" s="4" t="s">
        <v>77</v>
      </c>
      <c r="B62" s="4" t="s">
        <v>44</v>
      </c>
      <c r="C62" s="5" t="s">
        <v>78</v>
      </c>
      <c r="D62" s="4" t="s">
        <v>28</v>
      </c>
      <c r="E62" s="4">
        <v>24.94</v>
      </c>
      <c r="F62" s="4"/>
      <c r="G62" s="7">
        <v>1499000</v>
      </c>
      <c r="H62" s="7"/>
      <c r="I62" s="7">
        <v>1499000</v>
      </c>
      <c r="J62" s="7">
        <v>1499000</v>
      </c>
      <c r="K62" s="7">
        <f t="shared" si="8"/>
        <v>1499000</v>
      </c>
      <c r="L62" s="7">
        <f t="shared" si="8"/>
        <v>1499000</v>
      </c>
      <c r="M62" s="7">
        <f t="shared" si="6"/>
        <v>1349100</v>
      </c>
      <c r="N62" s="7">
        <v>1214190</v>
      </c>
      <c r="O62" s="7">
        <f t="shared" si="9"/>
        <v>1092771</v>
      </c>
      <c r="P62" s="4">
        <f>O62-(O62*10%)</f>
        <v>983493.9</v>
      </c>
      <c r="Q62" s="4">
        <f t="shared" si="11"/>
        <v>885144.51</v>
      </c>
      <c r="R62" s="4">
        <f t="shared" si="11"/>
        <v>796630.05900000001</v>
      </c>
      <c r="S62" s="4">
        <f t="shared" si="10"/>
        <v>796630.05900000001</v>
      </c>
      <c r="T62" s="4">
        <f t="shared" si="10"/>
        <v>796630.05900000001</v>
      </c>
      <c r="U62" s="4">
        <f t="shared" si="10"/>
        <v>796630.05900000001</v>
      </c>
      <c r="V62" s="4"/>
      <c r="W62" s="4">
        <v>1499000</v>
      </c>
      <c r="X62" s="4">
        <f t="shared" si="1"/>
        <v>37385060</v>
      </c>
      <c r="Y62" s="4" t="s">
        <v>79</v>
      </c>
    </row>
    <row r="63" spans="1:25" ht="25.5" x14ac:dyDescent="0.2">
      <c r="A63" s="4" t="s">
        <v>77</v>
      </c>
      <c r="B63" s="4" t="s">
        <v>51</v>
      </c>
      <c r="C63" s="5" t="s">
        <v>78</v>
      </c>
      <c r="D63" s="4" t="s">
        <v>28</v>
      </c>
      <c r="E63" s="6">
        <v>15</v>
      </c>
      <c r="F63" s="4"/>
      <c r="G63" s="7">
        <v>1499000</v>
      </c>
      <c r="H63" s="7"/>
      <c r="I63" s="7">
        <v>1499000</v>
      </c>
      <c r="J63" s="7">
        <v>1499000</v>
      </c>
      <c r="K63" s="7">
        <f t="shared" si="8"/>
        <v>1499000</v>
      </c>
      <c r="L63" s="7">
        <f t="shared" si="8"/>
        <v>1499000</v>
      </c>
      <c r="M63" s="7">
        <f t="shared" si="6"/>
        <v>1349100</v>
      </c>
      <c r="N63" s="7">
        <v>1214190</v>
      </c>
      <c r="O63" s="7">
        <f t="shared" ref="O63" si="12">N63-(N63*10%)</f>
        <v>1092771</v>
      </c>
      <c r="P63" s="4">
        <f>O63-(O63*10%)</f>
        <v>983493.9</v>
      </c>
      <c r="Q63" s="4">
        <f>P63-(P63*10%)</f>
        <v>885144.51</v>
      </c>
      <c r="R63" s="4">
        <f>Q63-(Q63*10%)</f>
        <v>796630.05900000001</v>
      </c>
      <c r="S63" s="4">
        <f>R63</f>
        <v>796630.05900000001</v>
      </c>
      <c r="T63" s="4">
        <f>S63</f>
        <v>796630.05900000001</v>
      </c>
      <c r="U63" s="4">
        <f>T63</f>
        <v>796630.05900000001</v>
      </c>
      <c r="V63" s="4"/>
      <c r="W63" s="4">
        <v>1499000</v>
      </c>
      <c r="X63" s="4">
        <f t="shared" si="1"/>
        <v>22485000</v>
      </c>
      <c r="Y63" s="4" t="s">
        <v>79</v>
      </c>
    </row>
    <row r="64" spans="1:25" s="20" customFormat="1" ht="27" customHeight="1" x14ac:dyDescent="0.25">
      <c r="A64" s="4" t="s">
        <v>40</v>
      </c>
      <c r="B64" s="4" t="s">
        <v>51</v>
      </c>
      <c r="C64" s="4" t="s">
        <v>42</v>
      </c>
      <c r="D64" s="4" t="s">
        <v>28</v>
      </c>
      <c r="E64" s="17">
        <v>176.95</v>
      </c>
      <c r="F64" s="18"/>
      <c r="G64" s="18"/>
      <c r="H64" s="18"/>
      <c r="I64" s="18"/>
      <c r="J64" s="19">
        <v>113120</v>
      </c>
      <c r="K64" s="7">
        <f t="shared" ref="K64:Q79" si="13">J64</f>
        <v>113120</v>
      </c>
      <c r="L64" s="7">
        <f t="shared" si="13"/>
        <v>113120</v>
      </c>
      <c r="M64" s="7">
        <f t="shared" si="13"/>
        <v>113120</v>
      </c>
      <c r="N64" s="7">
        <f t="shared" si="13"/>
        <v>113120</v>
      </c>
      <c r="O64" s="7">
        <f t="shared" si="13"/>
        <v>113120</v>
      </c>
      <c r="P64" s="4">
        <f t="shared" ref="P64:R69" si="14">O64-(O64*10%)</f>
        <v>101808</v>
      </c>
      <c r="Q64" s="4">
        <f t="shared" si="14"/>
        <v>91627.199999999997</v>
      </c>
      <c r="R64" s="4">
        <f t="shared" si="14"/>
        <v>82464.479999999996</v>
      </c>
      <c r="S64" s="4">
        <v>74218.03</v>
      </c>
      <c r="T64" s="4">
        <v>66796.23</v>
      </c>
      <c r="U64" s="4">
        <v>60116.61</v>
      </c>
      <c r="V64" s="4"/>
      <c r="W64" s="4">
        <v>113120</v>
      </c>
      <c r="X64" s="4">
        <f t="shared" si="1"/>
        <v>20016584</v>
      </c>
      <c r="Y64" s="14" t="s">
        <v>80</v>
      </c>
    </row>
    <row r="65" spans="1:25" s="20" customFormat="1" ht="25.5" x14ac:dyDescent="0.25">
      <c r="A65" s="4" t="s">
        <v>40</v>
      </c>
      <c r="B65" s="4" t="s">
        <v>51</v>
      </c>
      <c r="C65" s="4" t="s">
        <v>42</v>
      </c>
      <c r="D65" s="4" t="s">
        <v>28</v>
      </c>
      <c r="E65" s="18">
        <v>1682.15</v>
      </c>
      <c r="F65" s="18"/>
      <c r="G65" s="18"/>
      <c r="H65" s="18"/>
      <c r="I65" s="18"/>
      <c r="J65" s="19">
        <v>113120</v>
      </c>
      <c r="K65" s="7">
        <f t="shared" si="13"/>
        <v>113120</v>
      </c>
      <c r="L65" s="7">
        <f t="shared" si="13"/>
        <v>113120</v>
      </c>
      <c r="M65" s="7">
        <f t="shared" si="13"/>
        <v>113120</v>
      </c>
      <c r="N65" s="7">
        <f t="shared" si="13"/>
        <v>113120</v>
      </c>
      <c r="O65" s="7">
        <f t="shared" si="13"/>
        <v>113120</v>
      </c>
      <c r="P65" s="4">
        <f t="shared" si="14"/>
        <v>101808</v>
      </c>
      <c r="Q65" s="4">
        <f t="shared" si="14"/>
        <v>91627.199999999997</v>
      </c>
      <c r="R65" s="4">
        <f t="shared" si="14"/>
        <v>82464.479999999996</v>
      </c>
      <c r="S65" s="4">
        <v>74218.03</v>
      </c>
      <c r="T65" s="4">
        <v>66796.23</v>
      </c>
      <c r="U65" s="4">
        <v>60116.61</v>
      </c>
      <c r="V65" s="4"/>
      <c r="W65" s="4">
        <v>113120</v>
      </c>
      <c r="X65" s="4">
        <f t="shared" si="1"/>
        <v>190284808</v>
      </c>
      <c r="Y65" s="14" t="s">
        <v>81</v>
      </c>
    </row>
    <row r="66" spans="1:25" s="20" customFormat="1" ht="25.5" x14ac:dyDescent="0.25">
      <c r="A66" s="4" t="s">
        <v>40</v>
      </c>
      <c r="B66" s="4" t="s">
        <v>51</v>
      </c>
      <c r="C66" s="4" t="s">
        <v>42</v>
      </c>
      <c r="D66" s="4" t="s">
        <v>28</v>
      </c>
      <c r="E66" s="21">
        <v>1048.8</v>
      </c>
      <c r="F66" s="18"/>
      <c r="G66" s="18"/>
      <c r="H66" s="18"/>
      <c r="I66" s="18"/>
      <c r="J66" s="19">
        <v>113120</v>
      </c>
      <c r="K66" s="7">
        <f t="shared" si="13"/>
        <v>113120</v>
      </c>
      <c r="L66" s="7">
        <f t="shared" si="13"/>
        <v>113120</v>
      </c>
      <c r="M66" s="7">
        <f t="shared" si="13"/>
        <v>113120</v>
      </c>
      <c r="N66" s="7">
        <f t="shared" si="13"/>
        <v>113120</v>
      </c>
      <c r="O66" s="7">
        <f t="shared" si="13"/>
        <v>113120</v>
      </c>
      <c r="P66" s="4">
        <f t="shared" si="14"/>
        <v>101808</v>
      </c>
      <c r="Q66" s="4">
        <f t="shared" si="14"/>
        <v>91627.199999999997</v>
      </c>
      <c r="R66" s="4">
        <f t="shared" si="14"/>
        <v>82464.479999999996</v>
      </c>
      <c r="S66" s="4">
        <v>74218.03</v>
      </c>
      <c r="T66" s="4">
        <v>66796.23</v>
      </c>
      <c r="U66" s="4">
        <v>60116.61</v>
      </c>
      <c r="V66" s="4"/>
      <c r="W66" s="4">
        <v>113120</v>
      </c>
      <c r="X66" s="4">
        <f t="shared" si="1"/>
        <v>118640256</v>
      </c>
      <c r="Y66" s="14" t="s">
        <v>82</v>
      </c>
    </row>
    <row r="67" spans="1:25" s="20" customFormat="1" ht="25.5" x14ac:dyDescent="0.25">
      <c r="A67" s="4" t="s">
        <v>40</v>
      </c>
      <c r="B67" s="4" t="s">
        <v>51</v>
      </c>
      <c r="C67" s="4" t="s">
        <v>42</v>
      </c>
      <c r="D67" s="4" t="s">
        <v>28</v>
      </c>
      <c r="E67" s="18">
        <v>298.64999999999998</v>
      </c>
      <c r="F67" s="18"/>
      <c r="G67" s="18"/>
      <c r="H67" s="18"/>
      <c r="I67" s="18"/>
      <c r="J67" s="19">
        <v>113120</v>
      </c>
      <c r="K67" s="7">
        <f t="shared" si="13"/>
        <v>113120</v>
      </c>
      <c r="L67" s="7">
        <f t="shared" si="13"/>
        <v>113120</v>
      </c>
      <c r="M67" s="7">
        <f t="shared" si="13"/>
        <v>113120</v>
      </c>
      <c r="N67" s="7">
        <f t="shared" si="13"/>
        <v>113120</v>
      </c>
      <c r="O67" s="7">
        <f t="shared" si="13"/>
        <v>113120</v>
      </c>
      <c r="P67" s="4">
        <f t="shared" si="14"/>
        <v>101808</v>
      </c>
      <c r="Q67" s="4">
        <f t="shared" si="14"/>
        <v>91627.199999999997</v>
      </c>
      <c r="R67" s="4">
        <f t="shared" si="14"/>
        <v>82464.479999999996</v>
      </c>
      <c r="S67" s="4">
        <v>74218.03</v>
      </c>
      <c r="T67" s="4">
        <v>66796.23</v>
      </c>
      <c r="U67" s="4">
        <v>60116.61</v>
      </c>
      <c r="V67" s="4"/>
      <c r="W67" s="4">
        <v>113120</v>
      </c>
      <c r="X67" s="4">
        <f t="shared" si="1"/>
        <v>33783288</v>
      </c>
      <c r="Y67" s="14" t="s">
        <v>83</v>
      </c>
    </row>
    <row r="68" spans="1:25" s="20" customFormat="1" ht="25.5" x14ac:dyDescent="0.25">
      <c r="A68" s="4" t="s">
        <v>40</v>
      </c>
      <c r="B68" s="4" t="s">
        <v>51</v>
      </c>
      <c r="C68" s="4" t="s">
        <v>42</v>
      </c>
      <c r="D68" s="4" t="s">
        <v>28</v>
      </c>
      <c r="E68" s="18">
        <v>350.95</v>
      </c>
      <c r="F68" s="18"/>
      <c r="G68" s="18"/>
      <c r="H68" s="18"/>
      <c r="I68" s="18"/>
      <c r="J68" s="19">
        <v>113120</v>
      </c>
      <c r="K68" s="7">
        <f t="shared" si="13"/>
        <v>113120</v>
      </c>
      <c r="L68" s="7">
        <f t="shared" si="13"/>
        <v>113120</v>
      </c>
      <c r="M68" s="7">
        <f t="shared" si="13"/>
        <v>113120</v>
      </c>
      <c r="N68" s="7">
        <f t="shared" si="13"/>
        <v>113120</v>
      </c>
      <c r="O68" s="7">
        <f t="shared" si="13"/>
        <v>113120</v>
      </c>
      <c r="P68" s="4">
        <f t="shared" si="14"/>
        <v>101808</v>
      </c>
      <c r="Q68" s="4">
        <f t="shared" si="14"/>
        <v>91627.199999999997</v>
      </c>
      <c r="R68" s="4">
        <f t="shared" si="14"/>
        <v>82464.479999999996</v>
      </c>
      <c r="S68" s="4">
        <v>74218.03</v>
      </c>
      <c r="T68" s="4">
        <v>66796.23</v>
      </c>
      <c r="U68" s="4">
        <v>60116.61</v>
      </c>
      <c r="V68" s="4"/>
      <c r="W68" s="4">
        <v>113120</v>
      </c>
      <c r="X68" s="4">
        <f t="shared" ref="X68:X85" si="15">E68*W68</f>
        <v>39699464</v>
      </c>
      <c r="Y68" s="14" t="s">
        <v>84</v>
      </c>
    </row>
    <row r="69" spans="1:25" s="20" customFormat="1" ht="25.5" x14ac:dyDescent="0.25">
      <c r="A69" s="4" t="s">
        <v>40</v>
      </c>
      <c r="B69" s="4" t="s">
        <v>51</v>
      </c>
      <c r="C69" s="4" t="s">
        <v>42</v>
      </c>
      <c r="D69" s="4" t="s">
        <v>28</v>
      </c>
      <c r="E69" s="21">
        <v>72.5</v>
      </c>
      <c r="F69" s="18"/>
      <c r="G69" s="18"/>
      <c r="H69" s="18"/>
      <c r="I69" s="18"/>
      <c r="J69" s="19">
        <v>145000</v>
      </c>
      <c r="K69" s="7">
        <f t="shared" si="13"/>
        <v>145000</v>
      </c>
      <c r="L69" s="7">
        <f t="shared" si="13"/>
        <v>145000</v>
      </c>
      <c r="M69" s="7">
        <f t="shared" si="13"/>
        <v>145000</v>
      </c>
      <c r="N69" s="7">
        <f t="shared" si="13"/>
        <v>145000</v>
      </c>
      <c r="O69" s="7">
        <f t="shared" si="13"/>
        <v>145000</v>
      </c>
      <c r="P69" s="4">
        <f t="shared" si="14"/>
        <v>130500</v>
      </c>
      <c r="Q69" s="4">
        <f t="shared" si="14"/>
        <v>117450</v>
      </c>
      <c r="R69" s="4">
        <f t="shared" si="14"/>
        <v>105705</v>
      </c>
      <c r="S69" s="4">
        <f>R69-(R69*10%)</f>
        <v>95134.5</v>
      </c>
      <c r="T69" s="4">
        <f>S69-(S69*10%)</f>
        <v>85621.05</v>
      </c>
      <c r="U69" s="4">
        <v>77058.95</v>
      </c>
      <c r="V69" s="4"/>
      <c r="W69" s="4">
        <v>145000</v>
      </c>
      <c r="X69" s="4">
        <f t="shared" si="15"/>
        <v>10512500</v>
      </c>
      <c r="Y69" s="14" t="s">
        <v>85</v>
      </c>
    </row>
    <row r="70" spans="1:25" s="20" customFormat="1" ht="25.5" x14ac:dyDescent="0.25">
      <c r="A70" s="4" t="s">
        <v>40</v>
      </c>
      <c r="B70" s="4" t="s">
        <v>51</v>
      </c>
      <c r="C70" s="4" t="s">
        <v>42</v>
      </c>
      <c r="D70" s="4" t="s">
        <v>28</v>
      </c>
      <c r="E70" s="21">
        <v>229.7</v>
      </c>
      <c r="F70" s="18"/>
      <c r="G70" s="18"/>
      <c r="H70" s="18"/>
      <c r="I70" s="18"/>
      <c r="J70" s="19">
        <v>145000</v>
      </c>
      <c r="K70" s="7">
        <f t="shared" si="13"/>
        <v>145000</v>
      </c>
      <c r="L70" s="7">
        <f t="shared" si="13"/>
        <v>145000</v>
      </c>
      <c r="M70" s="7">
        <f t="shared" si="13"/>
        <v>145000</v>
      </c>
      <c r="N70" s="7">
        <f t="shared" si="13"/>
        <v>145000</v>
      </c>
      <c r="O70" s="7">
        <f t="shared" si="13"/>
        <v>145000</v>
      </c>
      <c r="P70" s="4">
        <f>O70-(O70*10%)</f>
        <v>130500</v>
      </c>
      <c r="Q70" s="4">
        <f>P70-(P70*10%)</f>
        <v>117450</v>
      </c>
      <c r="R70" s="4">
        <f>Q70-(Q70*10%)</f>
        <v>105705</v>
      </c>
      <c r="S70" s="4">
        <f>R70-(R70*10%)</f>
        <v>95134.5</v>
      </c>
      <c r="T70" s="4">
        <f>S70-(S70*10%)</f>
        <v>85621.05</v>
      </c>
      <c r="U70" s="4">
        <v>77058.95</v>
      </c>
      <c r="V70" s="4"/>
      <c r="W70" s="4">
        <v>145000</v>
      </c>
      <c r="X70" s="4">
        <f t="shared" si="15"/>
        <v>33306500</v>
      </c>
      <c r="Y70" s="14" t="s">
        <v>86</v>
      </c>
    </row>
    <row r="71" spans="1:25" ht="25.5" x14ac:dyDescent="0.2">
      <c r="A71" s="22" t="s">
        <v>87</v>
      </c>
      <c r="B71" s="4" t="s">
        <v>44</v>
      </c>
      <c r="C71" s="14" t="s">
        <v>88</v>
      </c>
      <c r="D71" s="22" t="s">
        <v>89</v>
      </c>
      <c r="E71" s="23">
        <v>400</v>
      </c>
      <c r="F71" s="18"/>
      <c r="G71" s="18"/>
      <c r="H71" s="18"/>
      <c r="I71" s="18"/>
      <c r="J71" s="18"/>
      <c r="K71" s="18"/>
      <c r="L71" s="19"/>
      <c r="M71" s="19"/>
      <c r="N71" s="19">
        <v>1425</v>
      </c>
      <c r="O71" s="4">
        <f t="shared" si="13"/>
        <v>1425</v>
      </c>
      <c r="P71" s="4">
        <f t="shared" si="13"/>
        <v>1425</v>
      </c>
      <c r="Q71" s="4">
        <f t="shared" si="13"/>
        <v>1425</v>
      </c>
      <c r="R71" s="4">
        <f>Q71-(Q71*10%)</f>
        <v>1282.5</v>
      </c>
      <c r="S71" s="4">
        <f>R71-(R71*10%)</f>
        <v>1154.25</v>
      </c>
      <c r="T71" s="4">
        <v>1038.83</v>
      </c>
      <c r="U71" s="4">
        <v>934.95</v>
      </c>
      <c r="V71" s="4">
        <f t="shared" ref="V71:V85" si="16">U71-(U71*10%)</f>
        <v>841.45500000000004</v>
      </c>
      <c r="W71" s="4">
        <v>1425</v>
      </c>
      <c r="X71" s="4">
        <f t="shared" si="15"/>
        <v>570000</v>
      </c>
      <c r="Y71" s="14" t="s">
        <v>90</v>
      </c>
    </row>
    <row r="72" spans="1:25" ht="25.5" x14ac:dyDescent="0.2">
      <c r="A72" s="22" t="s">
        <v>87</v>
      </c>
      <c r="B72" s="4" t="s">
        <v>44</v>
      </c>
      <c r="C72" s="14" t="s">
        <v>88</v>
      </c>
      <c r="D72" s="22" t="s">
        <v>89</v>
      </c>
      <c r="E72" s="23">
        <v>525</v>
      </c>
      <c r="F72" s="18"/>
      <c r="G72" s="18"/>
      <c r="H72" s="18"/>
      <c r="I72" s="18"/>
      <c r="J72" s="18"/>
      <c r="K72" s="18"/>
      <c r="L72" s="19"/>
      <c r="M72" s="19"/>
      <c r="N72" s="19">
        <v>652.16999999999996</v>
      </c>
      <c r="O72" s="4">
        <f t="shared" si="13"/>
        <v>652.16999999999996</v>
      </c>
      <c r="P72" s="4">
        <f t="shared" si="13"/>
        <v>652.16999999999996</v>
      </c>
      <c r="Q72" s="4">
        <f t="shared" si="13"/>
        <v>652.16999999999996</v>
      </c>
      <c r="R72" s="4">
        <v>586.95000000000005</v>
      </c>
      <c r="S72" s="4">
        <v>528.26</v>
      </c>
      <c r="T72" s="4">
        <v>475.43</v>
      </c>
      <c r="U72" s="4">
        <v>427.89</v>
      </c>
      <c r="V72" s="4">
        <f t="shared" si="16"/>
        <v>385.101</v>
      </c>
      <c r="W72" s="4">
        <v>652.16999999999996</v>
      </c>
      <c r="X72" s="4">
        <f t="shared" si="15"/>
        <v>342389.25</v>
      </c>
      <c r="Y72" s="14" t="s">
        <v>91</v>
      </c>
    </row>
    <row r="73" spans="1:25" ht="25.5" x14ac:dyDescent="0.2">
      <c r="A73" s="22" t="s">
        <v>92</v>
      </c>
      <c r="B73" s="4" t="s">
        <v>49</v>
      </c>
      <c r="C73" s="14" t="s">
        <v>93</v>
      </c>
      <c r="D73" s="22" t="s">
        <v>89</v>
      </c>
      <c r="E73" s="23">
        <v>875</v>
      </c>
      <c r="F73" s="18"/>
      <c r="G73" s="18"/>
      <c r="H73" s="18"/>
      <c r="I73" s="18"/>
      <c r="J73" s="18"/>
      <c r="K73" s="18"/>
      <c r="L73" s="19"/>
      <c r="M73" s="19"/>
      <c r="N73" s="19">
        <v>657.89</v>
      </c>
      <c r="O73" s="4">
        <f t="shared" si="13"/>
        <v>657.89</v>
      </c>
      <c r="P73" s="4">
        <f t="shared" si="13"/>
        <v>657.89</v>
      </c>
      <c r="Q73" s="4">
        <f t="shared" si="13"/>
        <v>657.89</v>
      </c>
      <c r="R73" s="4">
        <v>592.1</v>
      </c>
      <c r="S73" s="4">
        <f t="shared" ref="S73:U76" si="17">R73-(R73*10%)</f>
        <v>532.89</v>
      </c>
      <c r="T73" s="4">
        <v>479.6</v>
      </c>
      <c r="U73" s="4">
        <f>T73-(T73*10%)</f>
        <v>431.64</v>
      </c>
      <c r="V73" s="4">
        <f t="shared" si="16"/>
        <v>388.476</v>
      </c>
      <c r="W73" s="4">
        <v>657.89</v>
      </c>
      <c r="X73" s="4">
        <f t="shared" si="15"/>
        <v>575653.75</v>
      </c>
      <c r="Y73" s="14" t="s">
        <v>91</v>
      </c>
    </row>
    <row r="74" spans="1:25" ht="25.5" x14ac:dyDescent="0.2">
      <c r="A74" s="22" t="s">
        <v>94</v>
      </c>
      <c r="B74" s="4" t="s">
        <v>44</v>
      </c>
      <c r="C74" s="14" t="s">
        <v>88</v>
      </c>
      <c r="D74" s="22" t="s">
        <v>89</v>
      </c>
      <c r="E74" s="23">
        <v>1500</v>
      </c>
      <c r="F74" s="18"/>
      <c r="G74" s="18"/>
      <c r="H74" s="18"/>
      <c r="I74" s="18"/>
      <c r="J74" s="18"/>
      <c r="K74" s="18"/>
      <c r="L74" s="19"/>
      <c r="M74" s="19"/>
      <c r="N74" s="19">
        <v>5065</v>
      </c>
      <c r="O74" s="4">
        <f t="shared" si="13"/>
        <v>5065</v>
      </c>
      <c r="P74" s="4">
        <f t="shared" si="13"/>
        <v>5065</v>
      </c>
      <c r="Q74" s="4">
        <f t="shared" si="13"/>
        <v>5065</v>
      </c>
      <c r="R74" s="4">
        <f>Q74-(Q74*10%)</f>
        <v>4558.5</v>
      </c>
      <c r="S74" s="4">
        <f t="shared" si="17"/>
        <v>4102.6499999999996</v>
      </c>
      <c r="T74" s="4">
        <v>3692.39</v>
      </c>
      <c r="U74" s="4">
        <v>3323.15</v>
      </c>
      <c r="V74" s="4">
        <f t="shared" si="16"/>
        <v>2990.835</v>
      </c>
      <c r="W74" s="4">
        <v>5605</v>
      </c>
      <c r="X74" s="4">
        <f t="shared" si="15"/>
        <v>8407500</v>
      </c>
      <c r="Y74" s="14" t="s">
        <v>95</v>
      </c>
    </row>
    <row r="75" spans="1:25" ht="25.5" x14ac:dyDescent="0.2">
      <c r="A75" s="22" t="s">
        <v>94</v>
      </c>
      <c r="B75" s="4" t="s">
        <v>49</v>
      </c>
      <c r="C75" s="14" t="s">
        <v>88</v>
      </c>
      <c r="D75" s="22" t="s">
        <v>89</v>
      </c>
      <c r="E75" s="23">
        <v>500</v>
      </c>
      <c r="F75" s="18"/>
      <c r="G75" s="18"/>
      <c r="H75" s="18"/>
      <c r="I75" s="18"/>
      <c r="J75" s="18"/>
      <c r="K75" s="18"/>
      <c r="L75" s="19"/>
      <c r="M75" s="19"/>
      <c r="N75" s="19">
        <v>5065</v>
      </c>
      <c r="O75" s="4">
        <f t="shared" si="13"/>
        <v>5065</v>
      </c>
      <c r="P75" s="4">
        <f t="shared" si="13"/>
        <v>5065</v>
      </c>
      <c r="Q75" s="4">
        <f t="shared" si="13"/>
        <v>5065</v>
      </c>
      <c r="R75" s="4">
        <f>Q75-(Q75*10%)</f>
        <v>4558.5</v>
      </c>
      <c r="S75" s="4">
        <f t="shared" si="17"/>
        <v>4102.6499999999996</v>
      </c>
      <c r="T75" s="4">
        <v>3692.39</v>
      </c>
      <c r="U75" s="4">
        <v>3323.15</v>
      </c>
      <c r="V75" s="4">
        <f t="shared" si="16"/>
        <v>2990.835</v>
      </c>
      <c r="W75" s="4">
        <v>5605</v>
      </c>
      <c r="X75" s="4">
        <f t="shared" si="15"/>
        <v>2802500</v>
      </c>
      <c r="Y75" s="14" t="s">
        <v>95</v>
      </c>
    </row>
    <row r="76" spans="1:25" ht="25.5" x14ac:dyDescent="0.2">
      <c r="A76" s="22" t="s">
        <v>96</v>
      </c>
      <c r="B76" s="4" t="s">
        <v>44</v>
      </c>
      <c r="C76" s="14" t="s">
        <v>97</v>
      </c>
      <c r="D76" s="22" t="s">
        <v>89</v>
      </c>
      <c r="E76" s="23">
        <v>1000</v>
      </c>
      <c r="F76" s="18"/>
      <c r="G76" s="18"/>
      <c r="H76" s="18"/>
      <c r="I76" s="18"/>
      <c r="J76" s="18"/>
      <c r="K76" s="18"/>
      <c r="L76" s="19"/>
      <c r="M76" s="19"/>
      <c r="N76" s="19">
        <v>1900</v>
      </c>
      <c r="O76" s="4">
        <f t="shared" si="13"/>
        <v>1900</v>
      </c>
      <c r="P76" s="4">
        <f t="shared" si="13"/>
        <v>1900</v>
      </c>
      <c r="Q76" s="4">
        <f t="shared" si="13"/>
        <v>1900</v>
      </c>
      <c r="R76" s="4">
        <f>Q76-(Q76*10%)</f>
        <v>1710</v>
      </c>
      <c r="S76" s="4">
        <f t="shared" si="17"/>
        <v>1539</v>
      </c>
      <c r="T76" s="4">
        <f t="shared" si="17"/>
        <v>1385.1</v>
      </c>
      <c r="U76" s="4">
        <f t="shared" si="17"/>
        <v>1246.5899999999999</v>
      </c>
      <c r="V76" s="4">
        <f t="shared" si="16"/>
        <v>1121.931</v>
      </c>
      <c r="W76" s="4">
        <v>1900</v>
      </c>
      <c r="X76" s="4">
        <f t="shared" si="15"/>
        <v>1900000</v>
      </c>
      <c r="Y76" s="14" t="s">
        <v>95</v>
      </c>
    </row>
    <row r="77" spans="1:25" ht="25.5" x14ac:dyDescent="0.2">
      <c r="A77" s="22" t="s">
        <v>96</v>
      </c>
      <c r="B77" s="4" t="s">
        <v>44</v>
      </c>
      <c r="C77" s="14" t="s">
        <v>97</v>
      </c>
      <c r="D77" s="22" t="s">
        <v>89</v>
      </c>
      <c r="E77" s="23">
        <v>2030</v>
      </c>
      <c r="F77" s="18"/>
      <c r="G77" s="18"/>
      <c r="H77" s="18"/>
      <c r="I77" s="18"/>
      <c r="J77" s="18"/>
      <c r="K77" s="18"/>
      <c r="L77" s="19"/>
      <c r="M77" s="19"/>
      <c r="N77" s="19">
        <v>1508.77</v>
      </c>
      <c r="O77" s="4">
        <f t="shared" si="13"/>
        <v>1508.77</v>
      </c>
      <c r="P77" s="4">
        <f t="shared" si="13"/>
        <v>1508.77</v>
      </c>
      <c r="Q77" s="4">
        <f t="shared" si="13"/>
        <v>1508.77</v>
      </c>
      <c r="R77" s="4">
        <v>1357.89</v>
      </c>
      <c r="S77" s="4">
        <f>R77-(R77*10%)</f>
        <v>1222.1010000000001</v>
      </c>
      <c r="T77" s="4">
        <v>1099.8900000000001</v>
      </c>
      <c r="U77" s="4">
        <v>989.9</v>
      </c>
      <c r="V77" s="4">
        <f t="shared" si="16"/>
        <v>890.91</v>
      </c>
      <c r="W77" s="4">
        <v>1508.77</v>
      </c>
      <c r="X77" s="4">
        <f t="shared" si="15"/>
        <v>3062803.1</v>
      </c>
      <c r="Y77" s="14" t="s">
        <v>98</v>
      </c>
    </row>
    <row r="78" spans="1:25" ht="25.5" x14ac:dyDescent="0.2">
      <c r="A78" s="22" t="s">
        <v>99</v>
      </c>
      <c r="B78" s="4" t="s">
        <v>26</v>
      </c>
      <c r="C78" s="14" t="s">
        <v>100</v>
      </c>
      <c r="D78" s="22" t="s">
        <v>89</v>
      </c>
      <c r="E78" s="23">
        <v>2000</v>
      </c>
      <c r="F78" s="18"/>
      <c r="G78" s="18"/>
      <c r="H78" s="18"/>
      <c r="I78" s="18"/>
      <c r="J78" s="18"/>
      <c r="K78" s="18"/>
      <c r="L78" s="19"/>
      <c r="M78" s="19"/>
      <c r="N78" s="19">
        <v>1368</v>
      </c>
      <c r="O78" s="4">
        <f t="shared" si="13"/>
        <v>1368</v>
      </c>
      <c r="P78" s="4">
        <f t="shared" si="13"/>
        <v>1368</v>
      </c>
      <c r="Q78" s="4">
        <f t="shared" si="13"/>
        <v>1368</v>
      </c>
      <c r="R78" s="4">
        <f t="shared" ref="R78:R83" si="18">Q78-(Q78*10%)</f>
        <v>1231.2</v>
      </c>
      <c r="S78" s="4">
        <f>R78-(R78*10%)</f>
        <v>1108.08</v>
      </c>
      <c r="T78" s="4">
        <v>997.27</v>
      </c>
      <c r="U78" s="4">
        <v>897.54</v>
      </c>
      <c r="V78" s="4">
        <f t="shared" si="16"/>
        <v>807.78599999999994</v>
      </c>
      <c r="W78" s="4">
        <v>1368</v>
      </c>
      <c r="X78" s="4">
        <f t="shared" si="15"/>
        <v>2736000</v>
      </c>
      <c r="Y78" s="14" t="s">
        <v>101</v>
      </c>
    </row>
    <row r="79" spans="1:25" ht="25.5" x14ac:dyDescent="0.2">
      <c r="A79" s="22" t="s">
        <v>99</v>
      </c>
      <c r="B79" s="4" t="s">
        <v>67</v>
      </c>
      <c r="C79" s="14" t="s">
        <v>100</v>
      </c>
      <c r="D79" s="22" t="s">
        <v>89</v>
      </c>
      <c r="E79" s="23">
        <v>1660</v>
      </c>
      <c r="F79" s="18"/>
      <c r="G79" s="18"/>
      <c r="H79" s="18"/>
      <c r="I79" s="18"/>
      <c r="J79" s="18"/>
      <c r="K79" s="18"/>
      <c r="L79" s="19"/>
      <c r="M79" s="19"/>
      <c r="N79" s="19">
        <v>1368</v>
      </c>
      <c r="O79" s="4">
        <f t="shared" si="13"/>
        <v>1368</v>
      </c>
      <c r="P79" s="4">
        <f t="shared" si="13"/>
        <v>1368</v>
      </c>
      <c r="Q79" s="4">
        <f t="shared" si="13"/>
        <v>1368</v>
      </c>
      <c r="R79" s="4">
        <f t="shared" si="18"/>
        <v>1231.2</v>
      </c>
      <c r="S79" s="4">
        <f>R79-(R79*10%)</f>
        <v>1108.08</v>
      </c>
      <c r="T79" s="4">
        <v>997.27</v>
      </c>
      <c r="U79" s="4">
        <v>897.54</v>
      </c>
      <c r="V79" s="4">
        <f t="shared" si="16"/>
        <v>807.78599999999994</v>
      </c>
      <c r="W79" s="4">
        <v>1368</v>
      </c>
      <c r="X79" s="4">
        <f t="shared" si="15"/>
        <v>2270880</v>
      </c>
      <c r="Y79" s="14" t="s">
        <v>101</v>
      </c>
    </row>
    <row r="80" spans="1:25" ht="25.5" x14ac:dyDescent="0.2">
      <c r="A80" s="14" t="s">
        <v>102</v>
      </c>
      <c r="B80" s="4" t="s">
        <v>51</v>
      </c>
      <c r="C80" s="22" t="s">
        <v>103</v>
      </c>
      <c r="D80" s="22" t="s">
        <v>89</v>
      </c>
      <c r="E80" s="23">
        <v>385</v>
      </c>
      <c r="F80" s="18"/>
      <c r="G80" s="18"/>
      <c r="H80" s="18"/>
      <c r="I80" s="18"/>
      <c r="J80" s="18"/>
      <c r="K80" s="18"/>
      <c r="L80" s="19"/>
      <c r="M80" s="19"/>
      <c r="N80" s="19">
        <v>426212.39</v>
      </c>
      <c r="O80" s="4">
        <f t="shared" ref="O80:Q85" si="19">N80</f>
        <v>426212.39</v>
      </c>
      <c r="P80" s="4">
        <f t="shared" si="19"/>
        <v>426212.39</v>
      </c>
      <c r="Q80" s="4">
        <f t="shared" si="19"/>
        <v>426212.39</v>
      </c>
      <c r="R80" s="4">
        <f t="shared" si="18"/>
        <v>383591.15100000001</v>
      </c>
      <c r="S80" s="4">
        <f>R80-(R80*10%)</f>
        <v>345232.03590000002</v>
      </c>
      <c r="T80" s="4">
        <v>310708.84000000003</v>
      </c>
      <c r="U80" s="4">
        <f>T80-(T80*10%)</f>
        <v>279637.95600000001</v>
      </c>
      <c r="V80" s="4">
        <f t="shared" si="16"/>
        <v>251674.16039999999</v>
      </c>
      <c r="W80" s="4">
        <v>426212.39</v>
      </c>
      <c r="X80" s="4">
        <f t="shared" si="15"/>
        <v>164091770.15000001</v>
      </c>
      <c r="Y80" s="14" t="s">
        <v>104</v>
      </c>
    </row>
    <row r="81" spans="1:25" ht="25.5" x14ac:dyDescent="0.2">
      <c r="A81" s="14" t="s">
        <v>102</v>
      </c>
      <c r="B81" s="4" t="s">
        <v>51</v>
      </c>
      <c r="C81" s="22" t="s">
        <v>103</v>
      </c>
      <c r="D81" s="22" t="s">
        <v>89</v>
      </c>
      <c r="E81" s="23">
        <v>244</v>
      </c>
      <c r="F81" s="18"/>
      <c r="G81" s="18"/>
      <c r="H81" s="18"/>
      <c r="I81" s="18"/>
      <c r="J81" s="18"/>
      <c r="K81" s="18"/>
      <c r="L81" s="19"/>
      <c r="M81" s="19"/>
      <c r="N81" s="19">
        <v>480000</v>
      </c>
      <c r="O81" s="4">
        <f t="shared" si="19"/>
        <v>480000</v>
      </c>
      <c r="P81" s="4">
        <f t="shared" si="19"/>
        <v>480000</v>
      </c>
      <c r="Q81" s="4">
        <f t="shared" si="19"/>
        <v>480000</v>
      </c>
      <c r="R81" s="4">
        <f t="shared" si="18"/>
        <v>432000</v>
      </c>
      <c r="S81" s="4">
        <f>R81-(R81*10%)</f>
        <v>388800</v>
      </c>
      <c r="T81" s="4">
        <f t="shared" ref="T81:U85" si="20">S81-(S81*10%)</f>
        <v>349920</v>
      </c>
      <c r="U81" s="4">
        <f t="shared" si="20"/>
        <v>314928</v>
      </c>
      <c r="V81" s="4">
        <f t="shared" si="16"/>
        <v>283435.2</v>
      </c>
      <c r="W81" s="4">
        <v>480000</v>
      </c>
      <c r="X81" s="4">
        <f t="shared" si="15"/>
        <v>117120000</v>
      </c>
      <c r="Y81" s="14" t="s">
        <v>104</v>
      </c>
    </row>
    <row r="82" spans="1:25" ht="25.5" x14ac:dyDescent="0.2">
      <c r="A82" s="22" t="s">
        <v>105</v>
      </c>
      <c r="B82" s="4" t="s">
        <v>44</v>
      </c>
      <c r="C82" s="14" t="s">
        <v>106</v>
      </c>
      <c r="D82" s="22" t="s">
        <v>89</v>
      </c>
      <c r="E82" s="23">
        <v>25</v>
      </c>
      <c r="F82" s="18"/>
      <c r="G82" s="18"/>
      <c r="H82" s="18"/>
      <c r="I82" s="18"/>
      <c r="J82" s="18"/>
      <c r="K82" s="18"/>
      <c r="L82" s="19"/>
      <c r="M82" s="19"/>
      <c r="N82" s="19">
        <v>1018152.18</v>
      </c>
      <c r="O82" s="4">
        <f t="shared" si="19"/>
        <v>1018152.18</v>
      </c>
      <c r="P82" s="4">
        <f t="shared" si="19"/>
        <v>1018152.18</v>
      </c>
      <c r="Q82" s="4">
        <f t="shared" si="19"/>
        <v>1018152.18</v>
      </c>
      <c r="R82" s="4">
        <f t="shared" si="18"/>
        <v>916336.96200000006</v>
      </c>
      <c r="S82" s="4">
        <v>824703.26</v>
      </c>
      <c r="T82" s="4">
        <f t="shared" si="20"/>
        <v>742232.93400000001</v>
      </c>
      <c r="U82" s="4">
        <f t="shared" si="20"/>
        <v>668009.64060000004</v>
      </c>
      <c r="V82" s="4">
        <f t="shared" si="16"/>
        <v>601208.67654000001</v>
      </c>
      <c r="W82" s="4">
        <v>991304.35</v>
      </c>
      <c r="X82" s="4">
        <f t="shared" si="15"/>
        <v>24782608.75</v>
      </c>
      <c r="Y82" s="14" t="s">
        <v>107</v>
      </c>
    </row>
    <row r="83" spans="1:25" ht="25.5" x14ac:dyDescent="0.2">
      <c r="A83" s="22" t="s">
        <v>105</v>
      </c>
      <c r="B83" s="4" t="s">
        <v>67</v>
      </c>
      <c r="C83" s="14" t="s">
        <v>106</v>
      </c>
      <c r="D83" s="22" t="s">
        <v>89</v>
      </c>
      <c r="E83" s="23">
        <v>15</v>
      </c>
      <c r="F83" s="18"/>
      <c r="G83" s="18"/>
      <c r="H83" s="18"/>
      <c r="I83" s="18"/>
      <c r="J83" s="18"/>
      <c r="K83" s="18"/>
      <c r="L83" s="19"/>
      <c r="M83" s="19"/>
      <c r="N83" s="19">
        <v>1140000</v>
      </c>
      <c r="O83" s="4">
        <f t="shared" si="19"/>
        <v>1140000</v>
      </c>
      <c r="P83" s="4">
        <f t="shared" si="19"/>
        <v>1140000</v>
      </c>
      <c r="Q83" s="4">
        <f t="shared" si="19"/>
        <v>1140000</v>
      </c>
      <c r="R83" s="4">
        <f t="shared" si="18"/>
        <v>1026000</v>
      </c>
      <c r="S83" s="4">
        <f>R83-(R83*10%)</f>
        <v>923400</v>
      </c>
      <c r="T83" s="4">
        <f t="shared" si="20"/>
        <v>831060</v>
      </c>
      <c r="U83" s="4">
        <f t="shared" si="20"/>
        <v>747954</v>
      </c>
      <c r="V83" s="4">
        <f t="shared" si="16"/>
        <v>673158.6</v>
      </c>
      <c r="W83" s="4">
        <v>1140000</v>
      </c>
      <c r="X83" s="4">
        <f t="shared" si="15"/>
        <v>17100000</v>
      </c>
      <c r="Y83" s="14" t="s">
        <v>108</v>
      </c>
    </row>
    <row r="84" spans="1:25" ht="25.5" x14ac:dyDescent="0.2">
      <c r="A84" s="22" t="s">
        <v>105</v>
      </c>
      <c r="B84" s="4" t="s">
        <v>109</v>
      </c>
      <c r="C84" s="14" t="s">
        <v>110</v>
      </c>
      <c r="D84" s="22" t="s">
        <v>89</v>
      </c>
      <c r="E84" s="23">
        <v>10</v>
      </c>
      <c r="F84" s="18"/>
      <c r="G84" s="18"/>
      <c r="H84" s="18"/>
      <c r="I84" s="18"/>
      <c r="J84" s="18"/>
      <c r="K84" s="18"/>
      <c r="L84" s="19"/>
      <c r="M84" s="19"/>
      <c r="N84" s="19">
        <v>1018152.18</v>
      </c>
      <c r="O84" s="4">
        <f t="shared" si="19"/>
        <v>1018152.18</v>
      </c>
      <c r="P84" s="4">
        <f t="shared" si="19"/>
        <v>1018152.18</v>
      </c>
      <c r="Q84" s="4">
        <f t="shared" si="19"/>
        <v>1018152.18</v>
      </c>
      <c r="R84" s="4">
        <v>916336.96</v>
      </c>
      <c r="S84" s="4">
        <v>824703.26</v>
      </c>
      <c r="T84" s="4">
        <v>742232.93</v>
      </c>
      <c r="U84" s="4">
        <v>668009.64</v>
      </c>
      <c r="V84" s="4">
        <f t="shared" si="16"/>
        <v>601208.67599999998</v>
      </c>
      <c r="W84" s="4">
        <v>991304.35</v>
      </c>
      <c r="X84" s="4">
        <f t="shared" si="15"/>
        <v>9913043.5</v>
      </c>
      <c r="Y84" s="14" t="s">
        <v>107</v>
      </c>
    </row>
    <row r="85" spans="1:25" ht="25.5" x14ac:dyDescent="0.2">
      <c r="A85" s="22" t="s">
        <v>111</v>
      </c>
      <c r="B85" s="4" t="s">
        <v>51</v>
      </c>
      <c r="C85" s="14" t="s">
        <v>112</v>
      </c>
      <c r="D85" s="22" t="s">
        <v>113</v>
      </c>
      <c r="E85" s="23">
        <v>9500</v>
      </c>
      <c r="F85" s="18"/>
      <c r="G85" s="18"/>
      <c r="H85" s="18"/>
      <c r="I85" s="18"/>
      <c r="J85" s="18"/>
      <c r="K85" s="18"/>
      <c r="L85" s="19"/>
      <c r="M85" s="19"/>
      <c r="N85" s="19">
        <v>2580</v>
      </c>
      <c r="O85" s="4">
        <f t="shared" si="19"/>
        <v>2580</v>
      </c>
      <c r="P85" s="4">
        <f t="shared" si="19"/>
        <v>2580</v>
      </c>
      <c r="Q85" s="4">
        <f t="shared" si="19"/>
        <v>2580</v>
      </c>
      <c r="R85" s="4">
        <f>Q85-(Q85*10%)</f>
        <v>2322</v>
      </c>
      <c r="S85" s="4">
        <f>R85-(R85*10%)</f>
        <v>2089.8000000000002</v>
      </c>
      <c r="T85" s="4">
        <f t="shared" si="20"/>
        <v>1880.8200000000002</v>
      </c>
      <c r="U85" s="4">
        <v>1692.74</v>
      </c>
      <c r="V85" s="4">
        <f t="shared" si="16"/>
        <v>1523.4659999999999</v>
      </c>
      <c r="W85" s="4">
        <v>2580</v>
      </c>
      <c r="X85" s="4">
        <f t="shared" si="15"/>
        <v>24510000</v>
      </c>
      <c r="Y85" s="14" t="s">
        <v>114</v>
      </c>
    </row>
  </sheetData>
  <mergeCells count="2">
    <mergeCell ref="A1:Y1"/>
    <mergeCell ref="A2:Y2"/>
  </mergeCells>
  <pageMargins left="0.39370078740157483" right="0.39370078740157483" top="0.39370078740157483" bottom="0.39370078740157483" header="0.31496062992125984" footer="0.31496062992125984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08.09.для МФ</vt:lpstr>
      <vt:lpstr>'08.09.для МФ'!Заголовки_для_печати</vt:lpstr>
      <vt:lpstr>'08.09.для МФ'!Область_печати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Макпал Жамбаева</cp:lastModifiedBy>
  <dcterms:created xsi:type="dcterms:W3CDTF">2017-09-19T04:27:02Z</dcterms:created>
  <dcterms:modified xsi:type="dcterms:W3CDTF">2017-09-19T05:45:42Z</dcterms:modified>
</cp:coreProperties>
</file>